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ublic Internet Web Site\uc\DocLibrary\Reports\ConsumptiveUsesLosses\"/>
    </mc:Choice>
  </mc:AlternateContent>
  <xr:revisionPtr revIDLastSave="0" documentId="8_{2205CF13-9842-4C96-A4C3-67F73B3F7C29}" xr6:coauthVersionLast="47" xr6:coauthVersionMax="47" xr10:uidLastSave="{00000000-0000-0000-0000-000000000000}"/>
  <bookViews>
    <workbookView xWindow="28680" yWindow="-360" windowWidth="29040" windowHeight="15990" xr2:uid="{E80A59E5-DDC1-4888-BE67-6F42F2491F6F}"/>
  </bookViews>
  <sheets>
    <sheet name="Summary Table" sheetId="1" r:id="rId1"/>
    <sheet name="Summary Figure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0" i="1" l="1"/>
  <c r="G29" i="1"/>
  <c r="V296" i="1" l="1"/>
  <c r="W296" i="1"/>
  <c r="X296" i="1"/>
  <c r="Y296" i="1"/>
  <c r="Z296" i="1"/>
  <c r="Z304" i="1" s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M304" i="1" s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Y304" i="1" s="1"/>
  <c r="AZ296" i="1"/>
  <c r="BA296" i="1"/>
  <c r="BB296" i="1"/>
  <c r="BC296" i="1"/>
  <c r="BD296" i="1"/>
  <c r="BE296" i="1"/>
  <c r="BF296" i="1"/>
  <c r="BG296" i="1"/>
  <c r="AK304" i="1"/>
  <c r="V301" i="1"/>
  <c r="W301" i="1"/>
  <c r="W304" i="1" s="1"/>
  <c r="Y301" i="1"/>
  <c r="Y304" i="1" s="1"/>
  <c r="AA301" i="1"/>
  <c r="AH301" i="1"/>
  <c r="AI301" i="1"/>
  <c r="AI304" i="1" s="1"/>
  <c r="AK301" i="1"/>
  <c r="AL301" i="1"/>
  <c r="AM301" i="1"/>
  <c r="AO301" i="1"/>
  <c r="AO304" i="1" s="1"/>
  <c r="AR301" i="1"/>
  <c r="AR304" i="1" s="1"/>
  <c r="AW301" i="1"/>
  <c r="AW304" i="1" s="1"/>
  <c r="AY301" i="1"/>
  <c r="BA301" i="1"/>
  <c r="BA304" i="1" s="1"/>
  <c r="BD301" i="1"/>
  <c r="BD304" i="1" s="1"/>
  <c r="BF301" i="1"/>
  <c r="BG301" i="1"/>
  <c r="BG304" i="1" s="1"/>
  <c r="AZ301" i="1"/>
  <c r="AZ304" i="1" s="1"/>
  <c r="AN301" i="1"/>
  <c r="AN304" i="1" s="1"/>
  <c r="AC301" i="1"/>
  <c r="AB301" i="1"/>
  <c r="AB304" i="1" s="1"/>
  <c r="Q301" i="1"/>
  <c r="P301" i="1"/>
  <c r="M301" i="1"/>
  <c r="U301" i="1"/>
  <c r="R301" i="1"/>
  <c r="I301" i="1"/>
  <c r="AX301" i="1"/>
  <c r="AU301" i="1"/>
  <c r="AU304" i="1" s="1"/>
  <c r="Z301" i="1"/>
  <c r="N301" i="1"/>
  <c r="N304" i="1" s="1"/>
  <c r="K301" i="1"/>
  <c r="BC301" i="1"/>
  <c r="BC304" i="1" s="1"/>
  <c r="AV301" i="1"/>
  <c r="AT301" i="1"/>
  <c r="AT304" i="1" s="1"/>
  <c r="AQ301" i="1"/>
  <c r="AJ301" i="1"/>
  <c r="AF301" i="1"/>
  <c r="AF304" i="1" s="1"/>
  <c r="AE301" i="1"/>
  <c r="X301" i="1"/>
  <c r="X304" i="1" s="1"/>
  <c r="T301" i="1"/>
  <c r="S301" i="1"/>
  <c r="O301" i="1"/>
  <c r="L301" i="1"/>
  <c r="J301" i="1"/>
  <c r="H301" i="1"/>
  <c r="G301" i="1"/>
  <c r="R296" i="1"/>
  <c r="Q296" i="1"/>
  <c r="N296" i="1"/>
  <c r="S296" i="1"/>
  <c r="J296" i="1"/>
  <c r="J304" i="1" s="1"/>
  <c r="G296" i="1"/>
  <c r="G304" i="1" s="1"/>
  <c r="O296" i="1"/>
  <c r="O304" i="1" s="1"/>
  <c r="L296" i="1"/>
  <c r="U296" i="1"/>
  <c r="U304" i="1" s="1"/>
  <c r="T296" i="1"/>
  <c r="P296" i="1"/>
  <c r="M296" i="1"/>
  <c r="K296" i="1"/>
  <c r="K304" i="1" s="1"/>
  <c r="I296" i="1"/>
  <c r="I304" i="1" s="1"/>
  <c r="H296" i="1"/>
  <c r="H304" i="1" s="1"/>
  <c r="AX304" i="1"/>
  <c r="AC304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BG282" i="1"/>
  <c r="BG285" i="1" s="1"/>
  <c r="BF282" i="1"/>
  <c r="BF285" i="1" s="1"/>
  <c r="BE282" i="1"/>
  <c r="BE285" i="1" s="1"/>
  <c r="BD282" i="1"/>
  <c r="BD285" i="1" s="1"/>
  <c r="BC282" i="1"/>
  <c r="BC285" i="1" s="1"/>
  <c r="BB282" i="1"/>
  <c r="BB285" i="1" s="1"/>
  <c r="BA282" i="1"/>
  <c r="BA285" i="1" s="1"/>
  <c r="AZ282" i="1"/>
  <c r="AZ285" i="1" s="1"/>
  <c r="AY282" i="1"/>
  <c r="AY285" i="1" s="1"/>
  <c r="AX282" i="1"/>
  <c r="AX285" i="1" s="1"/>
  <c r="AW282" i="1"/>
  <c r="AW285" i="1" s="1"/>
  <c r="AV282" i="1"/>
  <c r="AV285" i="1" s="1"/>
  <c r="AU282" i="1"/>
  <c r="AU285" i="1" s="1"/>
  <c r="AT282" i="1"/>
  <c r="AT285" i="1" s="1"/>
  <c r="AS282" i="1"/>
  <c r="AS285" i="1" s="1"/>
  <c r="AR282" i="1"/>
  <c r="AR285" i="1" s="1"/>
  <c r="AQ282" i="1"/>
  <c r="AQ285" i="1" s="1"/>
  <c r="AP282" i="1"/>
  <c r="AP285" i="1" s="1"/>
  <c r="AO282" i="1"/>
  <c r="AO285" i="1" s="1"/>
  <c r="AN282" i="1"/>
  <c r="AN285" i="1" s="1"/>
  <c r="AM282" i="1"/>
  <c r="AM285" i="1" s="1"/>
  <c r="AL282" i="1"/>
  <c r="AL285" i="1" s="1"/>
  <c r="AK282" i="1"/>
  <c r="AK285" i="1" s="1"/>
  <c r="AJ282" i="1"/>
  <c r="AJ285" i="1" s="1"/>
  <c r="AI282" i="1"/>
  <c r="AI285" i="1" s="1"/>
  <c r="AH282" i="1"/>
  <c r="AH285" i="1" s="1"/>
  <c r="AG282" i="1"/>
  <c r="AG285" i="1" s="1"/>
  <c r="AF282" i="1"/>
  <c r="AF285" i="1" s="1"/>
  <c r="AE282" i="1"/>
  <c r="AE285" i="1" s="1"/>
  <c r="AD282" i="1"/>
  <c r="AD285" i="1" s="1"/>
  <c r="AC282" i="1"/>
  <c r="AC285" i="1" s="1"/>
  <c r="AB282" i="1"/>
  <c r="AB285" i="1" s="1"/>
  <c r="AA282" i="1"/>
  <c r="AA285" i="1" s="1"/>
  <c r="Z282" i="1"/>
  <c r="Z285" i="1" s="1"/>
  <c r="Y282" i="1"/>
  <c r="Y285" i="1" s="1"/>
  <c r="X282" i="1"/>
  <c r="X285" i="1" s="1"/>
  <c r="W282" i="1"/>
  <c r="W285" i="1" s="1"/>
  <c r="V282" i="1"/>
  <c r="V285" i="1" s="1"/>
  <c r="U282" i="1"/>
  <c r="U285" i="1" s="1"/>
  <c r="T282" i="1"/>
  <c r="T285" i="1" s="1"/>
  <c r="S282" i="1"/>
  <c r="S285" i="1" s="1"/>
  <c r="R282" i="1"/>
  <c r="R285" i="1" s="1"/>
  <c r="Q282" i="1"/>
  <c r="Q285" i="1" s="1"/>
  <c r="P282" i="1"/>
  <c r="P285" i="1" s="1"/>
  <c r="O282" i="1"/>
  <c r="O285" i="1" s="1"/>
  <c r="N282" i="1"/>
  <c r="N285" i="1" s="1"/>
  <c r="M282" i="1"/>
  <c r="M285" i="1" s="1"/>
  <c r="L282" i="1"/>
  <c r="L285" i="1" s="1"/>
  <c r="K282" i="1"/>
  <c r="K285" i="1" s="1"/>
  <c r="J282" i="1"/>
  <c r="J285" i="1" s="1"/>
  <c r="I282" i="1"/>
  <c r="I285" i="1" s="1"/>
  <c r="H282" i="1"/>
  <c r="H285" i="1" s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L280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BG277" i="1"/>
  <c r="BG280" i="1" s="1"/>
  <c r="BF277" i="1"/>
  <c r="BF280" i="1" s="1"/>
  <c r="BE277" i="1"/>
  <c r="BE280" i="1" s="1"/>
  <c r="BD277" i="1"/>
  <c r="BD280" i="1" s="1"/>
  <c r="BC277" i="1"/>
  <c r="BC280" i="1" s="1"/>
  <c r="BB277" i="1"/>
  <c r="BB280" i="1" s="1"/>
  <c r="BA277" i="1"/>
  <c r="BA280" i="1" s="1"/>
  <c r="AZ277" i="1"/>
  <c r="AZ280" i="1" s="1"/>
  <c r="AY277" i="1"/>
  <c r="AY280" i="1" s="1"/>
  <c r="AX277" i="1"/>
  <c r="AX280" i="1" s="1"/>
  <c r="AW277" i="1"/>
  <c r="AW280" i="1" s="1"/>
  <c r="AV277" i="1"/>
  <c r="AV280" i="1" s="1"/>
  <c r="AU277" i="1"/>
  <c r="AU280" i="1" s="1"/>
  <c r="AT277" i="1"/>
  <c r="AT280" i="1" s="1"/>
  <c r="AS277" i="1"/>
  <c r="AS280" i="1" s="1"/>
  <c r="AR277" i="1"/>
  <c r="AR280" i="1" s="1"/>
  <c r="AQ277" i="1"/>
  <c r="AQ280" i="1" s="1"/>
  <c r="AP277" i="1"/>
  <c r="AP280" i="1" s="1"/>
  <c r="AO277" i="1"/>
  <c r="AO280" i="1" s="1"/>
  <c r="AN277" i="1"/>
  <c r="AN280" i="1" s="1"/>
  <c r="AM277" i="1"/>
  <c r="AM280" i="1" s="1"/>
  <c r="AL277" i="1"/>
  <c r="AL280" i="1" s="1"/>
  <c r="AK277" i="1"/>
  <c r="AK280" i="1" s="1"/>
  <c r="AJ277" i="1"/>
  <c r="AJ280" i="1" s="1"/>
  <c r="AI277" i="1"/>
  <c r="AI280" i="1" s="1"/>
  <c r="AH277" i="1"/>
  <c r="AH280" i="1" s="1"/>
  <c r="AG277" i="1"/>
  <c r="AG280" i="1" s="1"/>
  <c r="AF277" i="1"/>
  <c r="AF280" i="1" s="1"/>
  <c r="AE277" i="1"/>
  <c r="AE280" i="1" s="1"/>
  <c r="AD277" i="1"/>
  <c r="AD280" i="1" s="1"/>
  <c r="AC277" i="1"/>
  <c r="AC280" i="1" s="1"/>
  <c r="AB277" i="1"/>
  <c r="AB280" i="1" s="1"/>
  <c r="AA277" i="1"/>
  <c r="AA280" i="1" s="1"/>
  <c r="Z277" i="1"/>
  <c r="Z280" i="1" s="1"/>
  <c r="Y277" i="1"/>
  <c r="Y280" i="1" s="1"/>
  <c r="X277" i="1"/>
  <c r="X280" i="1" s="1"/>
  <c r="W277" i="1"/>
  <c r="W280" i="1" s="1"/>
  <c r="V277" i="1"/>
  <c r="V280" i="1" s="1"/>
  <c r="U277" i="1"/>
  <c r="U280" i="1" s="1"/>
  <c r="T277" i="1"/>
  <c r="T280" i="1" s="1"/>
  <c r="S277" i="1"/>
  <c r="S280" i="1" s="1"/>
  <c r="R277" i="1"/>
  <c r="R280" i="1" s="1"/>
  <c r="Q277" i="1"/>
  <c r="Q280" i="1" s="1"/>
  <c r="P277" i="1"/>
  <c r="P280" i="1" s="1"/>
  <c r="O277" i="1"/>
  <c r="O280" i="1" s="1"/>
  <c r="N277" i="1"/>
  <c r="N280" i="1" s="1"/>
  <c r="M277" i="1"/>
  <c r="M280" i="1" s="1"/>
  <c r="L277" i="1"/>
  <c r="K277" i="1"/>
  <c r="K280" i="1" s="1"/>
  <c r="J277" i="1"/>
  <c r="J280" i="1" s="1"/>
  <c r="I277" i="1"/>
  <c r="I280" i="1" s="1"/>
  <c r="H277" i="1"/>
  <c r="H280" i="1" s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80" i="1"/>
  <c r="G286" i="1"/>
  <c r="G284" i="1"/>
  <c r="G283" i="1"/>
  <c r="G282" i="1"/>
  <c r="G281" i="1"/>
  <c r="G279" i="1"/>
  <c r="G278" i="1"/>
  <c r="G277" i="1"/>
  <c r="G27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J304" i="1" l="1"/>
  <c r="AL304" i="1"/>
  <c r="AA304" i="1"/>
  <c r="AV304" i="1"/>
  <c r="BF304" i="1"/>
  <c r="AH304" i="1"/>
  <c r="V304" i="1"/>
  <c r="AQ304" i="1"/>
  <c r="AD301" i="1"/>
  <c r="AD304" i="1" s="1"/>
  <c r="AP301" i="1"/>
  <c r="AP304" i="1" s="1"/>
  <c r="BB301" i="1"/>
  <c r="BB304" i="1" s="1"/>
  <c r="AE304" i="1"/>
  <c r="AG301" i="1"/>
  <c r="AG304" i="1" s="1"/>
  <c r="AS301" i="1"/>
  <c r="AS304" i="1" s="1"/>
  <c r="BE301" i="1"/>
  <c r="BE304" i="1" s="1"/>
  <c r="M304" i="1"/>
  <c r="R304" i="1"/>
  <c r="S304" i="1"/>
  <c r="Q304" i="1"/>
  <c r="L304" i="1"/>
  <c r="P304" i="1"/>
  <c r="T304" i="1"/>
  <c r="BG27" i="1" l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7" i="1"/>
  <c r="G26" i="1"/>
  <c r="G25" i="1"/>
  <c r="G24" i="1"/>
  <c r="BA306" i="1" l="1"/>
  <c r="AY306" i="1"/>
  <c r="AO306" i="1"/>
  <c r="AM306" i="1"/>
  <c r="AC306" i="1"/>
  <c r="AA306" i="1"/>
  <c r="Q306" i="1"/>
  <c r="O306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G285" i="1"/>
  <c r="G288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BG145" i="1"/>
  <c r="BF145" i="1"/>
  <c r="BE145" i="1"/>
  <c r="BD145" i="1"/>
  <c r="BC145" i="1"/>
  <c r="BB145" i="1"/>
  <c r="BA145" i="1"/>
  <c r="AZ145" i="1"/>
  <c r="AY145" i="1"/>
  <c r="AY148" i="1" s="1"/>
  <c r="AX145" i="1"/>
  <c r="AX148" i="1" s="1"/>
  <c r="AW145" i="1"/>
  <c r="AV145" i="1"/>
  <c r="AU145" i="1"/>
  <c r="AT145" i="1"/>
  <c r="AS145" i="1"/>
  <c r="AR145" i="1"/>
  <c r="AQ145" i="1"/>
  <c r="AP145" i="1"/>
  <c r="AO145" i="1"/>
  <c r="AN145" i="1"/>
  <c r="AM145" i="1"/>
  <c r="AM148" i="1" s="1"/>
  <c r="AL145" i="1"/>
  <c r="AL148" i="1" s="1"/>
  <c r="AK145" i="1"/>
  <c r="AJ145" i="1"/>
  <c r="AI145" i="1"/>
  <c r="AH145" i="1"/>
  <c r="AG145" i="1"/>
  <c r="AF145" i="1"/>
  <c r="AE145" i="1"/>
  <c r="AD145" i="1"/>
  <c r="AC145" i="1"/>
  <c r="AB145" i="1"/>
  <c r="AA145" i="1"/>
  <c r="AA148" i="1" s="1"/>
  <c r="Z145" i="1"/>
  <c r="Z148" i="1" s="1"/>
  <c r="Y145" i="1"/>
  <c r="X145" i="1"/>
  <c r="W145" i="1"/>
  <c r="V145" i="1"/>
  <c r="U145" i="1"/>
  <c r="T145" i="1"/>
  <c r="S145" i="1"/>
  <c r="R145" i="1"/>
  <c r="Q145" i="1"/>
  <c r="P145" i="1"/>
  <c r="O145" i="1"/>
  <c r="O148" i="1" s="1"/>
  <c r="N145" i="1"/>
  <c r="N148" i="1" s="1"/>
  <c r="M145" i="1"/>
  <c r="L145" i="1"/>
  <c r="K145" i="1"/>
  <c r="J145" i="1"/>
  <c r="I145" i="1"/>
  <c r="H145" i="1"/>
  <c r="G145" i="1"/>
  <c r="BG140" i="1"/>
  <c r="BG148" i="1" s="1"/>
  <c r="BF140" i="1"/>
  <c r="BF148" i="1" s="1"/>
  <c r="BE140" i="1"/>
  <c r="BE148" i="1" s="1"/>
  <c r="BD140" i="1"/>
  <c r="BD148" i="1" s="1"/>
  <c r="BC140" i="1"/>
  <c r="BC148" i="1" s="1"/>
  <c r="BB140" i="1"/>
  <c r="BB148" i="1" s="1"/>
  <c r="BA140" i="1"/>
  <c r="BA148" i="1" s="1"/>
  <c r="AZ140" i="1"/>
  <c r="AZ148" i="1" s="1"/>
  <c r="AY140" i="1"/>
  <c r="AX140" i="1"/>
  <c r="AW140" i="1"/>
  <c r="AW148" i="1" s="1"/>
  <c r="AV140" i="1"/>
  <c r="AV148" i="1" s="1"/>
  <c r="AU140" i="1"/>
  <c r="AU148" i="1" s="1"/>
  <c r="AT140" i="1"/>
  <c r="AT148" i="1" s="1"/>
  <c r="AS140" i="1"/>
  <c r="AS148" i="1" s="1"/>
  <c r="AR140" i="1"/>
  <c r="AR148" i="1" s="1"/>
  <c r="AQ140" i="1"/>
  <c r="AQ148" i="1" s="1"/>
  <c r="AP140" i="1"/>
  <c r="AP148" i="1" s="1"/>
  <c r="AO140" i="1"/>
  <c r="AO148" i="1" s="1"/>
  <c r="AN140" i="1"/>
  <c r="AN148" i="1" s="1"/>
  <c r="AM140" i="1"/>
  <c r="AL140" i="1"/>
  <c r="AK140" i="1"/>
  <c r="AK148" i="1" s="1"/>
  <c r="AJ140" i="1"/>
  <c r="AJ148" i="1" s="1"/>
  <c r="AI140" i="1"/>
  <c r="AI148" i="1" s="1"/>
  <c r="AH140" i="1"/>
  <c r="AH148" i="1" s="1"/>
  <c r="AG140" i="1"/>
  <c r="AG148" i="1" s="1"/>
  <c r="AF140" i="1"/>
  <c r="AF148" i="1" s="1"/>
  <c r="AE140" i="1"/>
  <c r="AE148" i="1" s="1"/>
  <c r="AD140" i="1"/>
  <c r="AD148" i="1" s="1"/>
  <c r="AC140" i="1"/>
  <c r="AC148" i="1" s="1"/>
  <c r="AB140" i="1"/>
  <c r="AB148" i="1" s="1"/>
  <c r="AA140" i="1"/>
  <c r="Z140" i="1"/>
  <c r="Y140" i="1"/>
  <c r="Y148" i="1" s="1"/>
  <c r="X140" i="1"/>
  <c r="X148" i="1" s="1"/>
  <c r="W140" i="1"/>
  <c r="W148" i="1" s="1"/>
  <c r="V140" i="1"/>
  <c r="V148" i="1" s="1"/>
  <c r="U140" i="1"/>
  <c r="U148" i="1" s="1"/>
  <c r="T140" i="1"/>
  <c r="T148" i="1" s="1"/>
  <c r="S140" i="1"/>
  <c r="S148" i="1" s="1"/>
  <c r="R140" i="1"/>
  <c r="R148" i="1" s="1"/>
  <c r="Q140" i="1"/>
  <c r="Q148" i="1" s="1"/>
  <c r="P140" i="1"/>
  <c r="P148" i="1" s="1"/>
  <c r="O140" i="1"/>
  <c r="N140" i="1"/>
  <c r="M140" i="1"/>
  <c r="M148" i="1" s="1"/>
  <c r="L140" i="1"/>
  <c r="L148" i="1" s="1"/>
  <c r="K140" i="1"/>
  <c r="K148" i="1" s="1"/>
  <c r="J140" i="1"/>
  <c r="J148" i="1" s="1"/>
  <c r="I140" i="1"/>
  <c r="I148" i="1" s="1"/>
  <c r="H140" i="1"/>
  <c r="H148" i="1" s="1"/>
  <c r="G140" i="1"/>
  <c r="G148" i="1" s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BG95" i="1"/>
  <c r="BF95" i="1"/>
  <c r="BE95" i="1"/>
  <c r="BD95" i="1"/>
  <c r="BD98" i="1" s="1"/>
  <c r="BC95" i="1"/>
  <c r="BC98" i="1" s="1"/>
  <c r="BB95" i="1"/>
  <c r="BB98" i="1" s="1"/>
  <c r="BA95" i="1"/>
  <c r="BA98" i="1" s="1"/>
  <c r="AZ95" i="1"/>
  <c r="AY95" i="1"/>
  <c r="AX95" i="1"/>
  <c r="AW95" i="1"/>
  <c r="AV95" i="1"/>
  <c r="AU95" i="1"/>
  <c r="AT95" i="1"/>
  <c r="AS95" i="1"/>
  <c r="AR95" i="1"/>
  <c r="AR98" i="1" s="1"/>
  <c r="AQ95" i="1"/>
  <c r="AQ98" i="1" s="1"/>
  <c r="AP95" i="1"/>
  <c r="AP98" i="1" s="1"/>
  <c r="AO95" i="1"/>
  <c r="AO98" i="1" s="1"/>
  <c r="AN95" i="1"/>
  <c r="AM95" i="1"/>
  <c r="AL95" i="1"/>
  <c r="AK95" i="1"/>
  <c r="AJ95" i="1"/>
  <c r="AI95" i="1"/>
  <c r="AH95" i="1"/>
  <c r="AG95" i="1"/>
  <c r="AF95" i="1"/>
  <c r="AF98" i="1" s="1"/>
  <c r="AE95" i="1"/>
  <c r="AE98" i="1" s="1"/>
  <c r="AD95" i="1"/>
  <c r="AD98" i="1" s="1"/>
  <c r="AC95" i="1"/>
  <c r="AC98" i="1" s="1"/>
  <c r="AB95" i="1"/>
  <c r="AA95" i="1"/>
  <c r="Z95" i="1"/>
  <c r="Y95" i="1"/>
  <c r="X95" i="1"/>
  <c r="W95" i="1"/>
  <c r="V95" i="1"/>
  <c r="U95" i="1"/>
  <c r="T95" i="1"/>
  <c r="T98" i="1" s="1"/>
  <c r="S95" i="1"/>
  <c r="S98" i="1" s="1"/>
  <c r="R95" i="1"/>
  <c r="R98" i="1" s="1"/>
  <c r="Q95" i="1"/>
  <c r="Q98" i="1" s="1"/>
  <c r="P95" i="1"/>
  <c r="O95" i="1"/>
  <c r="N95" i="1"/>
  <c r="M95" i="1"/>
  <c r="L95" i="1"/>
  <c r="K95" i="1"/>
  <c r="J95" i="1"/>
  <c r="I95" i="1"/>
  <c r="H95" i="1"/>
  <c r="H98" i="1" s="1"/>
  <c r="G95" i="1"/>
  <c r="G98" i="1" s="1"/>
  <c r="BG90" i="1"/>
  <c r="BF90" i="1"/>
  <c r="BE90" i="1"/>
  <c r="BD90" i="1"/>
  <c r="BC90" i="1"/>
  <c r="BB90" i="1"/>
  <c r="BA90" i="1"/>
  <c r="AZ90" i="1"/>
  <c r="AY90" i="1"/>
  <c r="AY98" i="1" s="1"/>
  <c r="AX90" i="1"/>
  <c r="AX98" i="1" s="1"/>
  <c r="AW90" i="1"/>
  <c r="AW98" i="1" s="1"/>
  <c r="AV90" i="1"/>
  <c r="AV98" i="1" s="1"/>
  <c r="AU90" i="1"/>
  <c r="AT90" i="1"/>
  <c r="AS90" i="1"/>
  <c r="AR90" i="1"/>
  <c r="AQ90" i="1"/>
  <c r="AP90" i="1"/>
  <c r="AO90" i="1"/>
  <c r="AN90" i="1"/>
  <c r="AM90" i="1"/>
  <c r="AM98" i="1" s="1"/>
  <c r="AL90" i="1"/>
  <c r="AL98" i="1" s="1"/>
  <c r="AK90" i="1"/>
  <c r="AK98" i="1" s="1"/>
  <c r="AJ90" i="1"/>
  <c r="AJ98" i="1" s="1"/>
  <c r="AI90" i="1"/>
  <c r="AH90" i="1"/>
  <c r="AH98" i="1" s="1"/>
  <c r="AG90" i="1"/>
  <c r="AF90" i="1"/>
  <c r="AE90" i="1"/>
  <c r="AD90" i="1"/>
  <c r="AC90" i="1"/>
  <c r="AB90" i="1"/>
  <c r="AA90" i="1"/>
  <c r="AA98" i="1" s="1"/>
  <c r="Z90" i="1"/>
  <c r="Z98" i="1" s="1"/>
  <c r="Y90" i="1"/>
  <c r="Y98" i="1" s="1"/>
  <c r="X90" i="1"/>
  <c r="X98" i="1" s="1"/>
  <c r="W90" i="1"/>
  <c r="V90" i="1"/>
  <c r="V98" i="1" s="1"/>
  <c r="U90" i="1"/>
  <c r="T90" i="1"/>
  <c r="S90" i="1"/>
  <c r="R90" i="1"/>
  <c r="Q90" i="1"/>
  <c r="P90" i="1"/>
  <c r="O90" i="1"/>
  <c r="O98" i="1" s="1"/>
  <c r="N90" i="1"/>
  <c r="N98" i="1" s="1"/>
  <c r="M90" i="1"/>
  <c r="M98" i="1" s="1"/>
  <c r="L90" i="1"/>
  <c r="L98" i="1" s="1"/>
  <c r="K90" i="1"/>
  <c r="J90" i="1"/>
  <c r="J98" i="1" s="1"/>
  <c r="I90" i="1"/>
  <c r="H90" i="1"/>
  <c r="G90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BD50" i="1"/>
  <c r="AW50" i="1"/>
  <c r="AK50" i="1"/>
  <c r="R50" i="1"/>
  <c r="BG47" i="1"/>
  <c r="BF47" i="1"/>
  <c r="BE47" i="1"/>
  <c r="BD47" i="1"/>
  <c r="BC47" i="1"/>
  <c r="BB47" i="1"/>
  <c r="BB50" i="1" s="1"/>
  <c r="BA47" i="1"/>
  <c r="AZ47" i="1"/>
  <c r="AY47" i="1"/>
  <c r="AX47" i="1"/>
  <c r="AW47" i="1"/>
  <c r="AV47" i="1"/>
  <c r="AU47" i="1"/>
  <c r="AT47" i="1"/>
  <c r="AS47" i="1"/>
  <c r="AR47" i="1"/>
  <c r="AR50" i="1" s="1"/>
  <c r="AQ47" i="1"/>
  <c r="AP47" i="1"/>
  <c r="AP50" i="1" s="1"/>
  <c r="AO47" i="1"/>
  <c r="AN47" i="1"/>
  <c r="AM47" i="1"/>
  <c r="AL47" i="1"/>
  <c r="AK47" i="1"/>
  <c r="AJ47" i="1"/>
  <c r="AI47" i="1"/>
  <c r="AH47" i="1"/>
  <c r="AG47" i="1"/>
  <c r="AF47" i="1"/>
  <c r="AF50" i="1" s="1"/>
  <c r="AE47" i="1"/>
  <c r="AD47" i="1"/>
  <c r="AD50" i="1" s="1"/>
  <c r="AC47" i="1"/>
  <c r="AB47" i="1"/>
  <c r="AA47" i="1"/>
  <c r="Z47" i="1"/>
  <c r="Y47" i="1"/>
  <c r="Y50" i="1" s="1"/>
  <c r="X47" i="1"/>
  <c r="W47" i="1"/>
  <c r="V47" i="1"/>
  <c r="U47" i="1"/>
  <c r="T47" i="1"/>
  <c r="T50" i="1" s="1"/>
  <c r="S47" i="1"/>
  <c r="R47" i="1"/>
  <c r="Q47" i="1"/>
  <c r="P47" i="1"/>
  <c r="O47" i="1"/>
  <c r="N47" i="1"/>
  <c r="M47" i="1"/>
  <c r="M50" i="1" s="1"/>
  <c r="L47" i="1"/>
  <c r="K47" i="1"/>
  <c r="J47" i="1"/>
  <c r="I47" i="1"/>
  <c r="H47" i="1"/>
  <c r="H50" i="1" s="1"/>
  <c r="G47" i="1"/>
  <c r="BG42" i="1"/>
  <c r="BG50" i="1" s="1"/>
  <c r="BF42" i="1"/>
  <c r="BE42" i="1"/>
  <c r="BE50" i="1" s="1"/>
  <c r="BD42" i="1"/>
  <c r="BC42" i="1"/>
  <c r="BC50" i="1" s="1"/>
  <c r="BB42" i="1"/>
  <c r="BA42" i="1"/>
  <c r="BA50" i="1" s="1"/>
  <c r="AZ42" i="1"/>
  <c r="AZ50" i="1" s="1"/>
  <c r="AY42" i="1"/>
  <c r="AY50" i="1" s="1"/>
  <c r="AX42" i="1"/>
  <c r="AW42" i="1"/>
  <c r="AV42" i="1"/>
  <c r="AU42" i="1"/>
  <c r="AU50" i="1" s="1"/>
  <c r="AT42" i="1"/>
  <c r="AS42" i="1"/>
  <c r="AS50" i="1" s="1"/>
  <c r="AR42" i="1"/>
  <c r="AQ42" i="1"/>
  <c r="AQ50" i="1" s="1"/>
  <c r="AP42" i="1"/>
  <c r="AO42" i="1"/>
  <c r="AO50" i="1" s="1"/>
  <c r="AN42" i="1"/>
  <c r="AN50" i="1" s="1"/>
  <c r="AM42" i="1"/>
  <c r="AM50" i="1" s="1"/>
  <c r="AL42" i="1"/>
  <c r="AK42" i="1"/>
  <c r="AJ42" i="1"/>
  <c r="AJ50" i="1" s="1"/>
  <c r="AI42" i="1"/>
  <c r="AI50" i="1" s="1"/>
  <c r="AH42" i="1"/>
  <c r="AG42" i="1"/>
  <c r="AG50" i="1" s="1"/>
  <c r="AF42" i="1"/>
  <c r="AE42" i="1"/>
  <c r="AE50" i="1" s="1"/>
  <c r="AD42" i="1"/>
  <c r="AC42" i="1"/>
  <c r="AC50" i="1" s="1"/>
  <c r="AB42" i="1"/>
  <c r="AB50" i="1" s="1"/>
  <c r="AA42" i="1"/>
  <c r="AA50" i="1" s="1"/>
  <c r="Z42" i="1"/>
  <c r="Y42" i="1"/>
  <c r="X42" i="1"/>
  <c r="X50" i="1" s="1"/>
  <c r="W42" i="1"/>
  <c r="W50" i="1" s="1"/>
  <c r="V42" i="1"/>
  <c r="U42" i="1"/>
  <c r="U50" i="1" s="1"/>
  <c r="T42" i="1"/>
  <c r="S42" i="1"/>
  <c r="S50" i="1" s="1"/>
  <c r="R42" i="1"/>
  <c r="Q42" i="1"/>
  <c r="Q50" i="1" s="1"/>
  <c r="P42" i="1"/>
  <c r="P50" i="1" s="1"/>
  <c r="O42" i="1"/>
  <c r="O50" i="1" s="1"/>
  <c r="N42" i="1"/>
  <c r="M42" i="1"/>
  <c r="L42" i="1"/>
  <c r="L50" i="1" s="1"/>
  <c r="K42" i="1"/>
  <c r="K50" i="1" s="1"/>
  <c r="J42" i="1"/>
  <c r="I42" i="1"/>
  <c r="I50" i="1" s="1"/>
  <c r="H42" i="1"/>
  <c r="G42" i="1"/>
  <c r="G50" i="1" s="1"/>
  <c r="AZ28" i="1"/>
  <c r="AN28" i="1"/>
  <c r="AB28" i="1"/>
  <c r="P28" i="1"/>
  <c r="BG23" i="1"/>
  <c r="BF23" i="1"/>
  <c r="BE23" i="1"/>
  <c r="BD23" i="1"/>
  <c r="BC23" i="1"/>
  <c r="BB23" i="1"/>
  <c r="BA23" i="1"/>
  <c r="BA28" i="1" s="1"/>
  <c r="AZ23" i="1"/>
  <c r="AY23" i="1"/>
  <c r="AY28" i="1" s="1"/>
  <c r="AX23" i="1"/>
  <c r="AW23" i="1"/>
  <c r="AV23" i="1"/>
  <c r="AU23" i="1"/>
  <c r="AT23" i="1"/>
  <c r="AS23" i="1"/>
  <c r="AR23" i="1"/>
  <c r="AQ23" i="1"/>
  <c r="AP23" i="1"/>
  <c r="AO23" i="1"/>
  <c r="AO28" i="1" s="1"/>
  <c r="AN23" i="1"/>
  <c r="AM23" i="1"/>
  <c r="AM28" i="1" s="1"/>
  <c r="AL23" i="1"/>
  <c r="AK23" i="1"/>
  <c r="AJ23" i="1"/>
  <c r="AI23" i="1"/>
  <c r="AH23" i="1"/>
  <c r="AG23" i="1"/>
  <c r="AF23" i="1"/>
  <c r="AE23" i="1"/>
  <c r="AD23" i="1"/>
  <c r="AC23" i="1"/>
  <c r="AC28" i="1" s="1"/>
  <c r="AB23" i="1"/>
  <c r="AA23" i="1"/>
  <c r="AA28" i="1" s="1"/>
  <c r="Z23" i="1"/>
  <c r="Y23" i="1"/>
  <c r="X23" i="1"/>
  <c r="W23" i="1"/>
  <c r="V23" i="1"/>
  <c r="U23" i="1"/>
  <c r="T23" i="1"/>
  <c r="S23" i="1"/>
  <c r="R23" i="1"/>
  <c r="Q23" i="1"/>
  <c r="Q28" i="1" s="1"/>
  <c r="P23" i="1"/>
  <c r="O23" i="1"/>
  <c r="O28" i="1" s="1"/>
  <c r="N23" i="1"/>
  <c r="M23" i="1"/>
  <c r="L23" i="1"/>
  <c r="K23" i="1"/>
  <c r="J23" i="1"/>
  <c r="I23" i="1"/>
  <c r="H23" i="1"/>
  <c r="G23" i="1"/>
  <c r="BG22" i="1"/>
  <c r="BG28" i="1" s="1"/>
  <c r="BF22" i="1"/>
  <c r="BF28" i="1" s="1"/>
  <c r="BE22" i="1"/>
  <c r="BE28" i="1" s="1"/>
  <c r="BD22" i="1"/>
  <c r="BD28" i="1" s="1"/>
  <c r="BC22" i="1"/>
  <c r="BC28" i="1" s="1"/>
  <c r="BB22" i="1"/>
  <c r="BB28" i="1" s="1"/>
  <c r="BA22" i="1"/>
  <c r="AZ22" i="1"/>
  <c r="AY22" i="1"/>
  <c r="AX22" i="1"/>
  <c r="AX28" i="1" s="1"/>
  <c r="AW22" i="1"/>
  <c r="AW28" i="1" s="1"/>
  <c r="AV22" i="1"/>
  <c r="AV28" i="1" s="1"/>
  <c r="AU22" i="1"/>
  <c r="AU28" i="1" s="1"/>
  <c r="AT22" i="1"/>
  <c r="AT28" i="1" s="1"/>
  <c r="AS22" i="1"/>
  <c r="AS28" i="1" s="1"/>
  <c r="AR22" i="1"/>
  <c r="AR28" i="1" s="1"/>
  <c r="AQ22" i="1"/>
  <c r="AQ28" i="1" s="1"/>
  <c r="AP22" i="1"/>
  <c r="AP28" i="1" s="1"/>
  <c r="AO22" i="1"/>
  <c r="AN22" i="1"/>
  <c r="AM22" i="1"/>
  <c r="AL22" i="1"/>
  <c r="AL28" i="1" s="1"/>
  <c r="AK22" i="1"/>
  <c r="AK28" i="1" s="1"/>
  <c r="AJ22" i="1"/>
  <c r="AJ28" i="1" s="1"/>
  <c r="AI22" i="1"/>
  <c r="AI28" i="1" s="1"/>
  <c r="AH22" i="1"/>
  <c r="AH28" i="1" s="1"/>
  <c r="AG22" i="1"/>
  <c r="AG28" i="1" s="1"/>
  <c r="AF22" i="1"/>
  <c r="AF28" i="1" s="1"/>
  <c r="AE22" i="1"/>
  <c r="AE28" i="1" s="1"/>
  <c r="AD22" i="1"/>
  <c r="AD28" i="1" s="1"/>
  <c r="AC22" i="1"/>
  <c r="AB22" i="1"/>
  <c r="AA22" i="1"/>
  <c r="Z22" i="1"/>
  <c r="Z28" i="1" s="1"/>
  <c r="Y22" i="1"/>
  <c r="Y28" i="1" s="1"/>
  <c r="X22" i="1"/>
  <c r="X28" i="1" s="1"/>
  <c r="W22" i="1"/>
  <c r="W28" i="1" s="1"/>
  <c r="V22" i="1"/>
  <c r="V28" i="1" s="1"/>
  <c r="U22" i="1"/>
  <c r="U28" i="1" s="1"/>
  <c r="T22" i="1"/>
  <c r="T28" i="1" s="1"/>
  <c r="S22" i="1"/>
  <c r="S28" i="1" s="1"/>
  <c r="R22" i="1"/>
  <c r="R28" i="1" s="1"/>
  <c r="Q22" i="1"/>
  <c r="P22" i="1"/>
  <c r="O22" i="1"/>
  <c r="N22" i="1"/>
  <c r="N28" i="1" s="1"/>
  <c r="M22" i="1"/>
  <c r="M28" i="1" s="1"/>
  <c r="L22" i="1"/>
  <c r="L28" i="1" s="1"/>
  <c r="K22" i="1"/>
  <c r="K28" i="1" s="1"/>
  <c r="J22" i="1"/>
  <c r="J28" i="1" s="1"/>
  <c r="I22" i="1"/>
  <c r="I28" i="1" s="1"/>
  <c r="H22" i="1"/>
  <c r="H28" i="1" s="1"/>
  <c r="G22" i="1"/>
  <c r="G28" i="1" s="1"/>
  <c r="AY20" i="1"/>
  <c r="AY6" i="1" s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P98" i="1" l="1"/>
  <c r="AB98" i="1"/>
  <c r="AN98" i="1"/>
  <c r="AZ98" i="1"/>
  <c r="U98" i="1"/>
  <c r="AG98" i="1"/>
  <c r="AS98" i="1"/>
  <c r="BE98" i="1"/>
  <c r="AT98" i="1"/>
  <c r="BF98" i="1"/>
  <c r="I98" i="1"/>
  <c r="K98" i="1"/>
  <c r="W98" i="1"/>
  <c r="AI98" i="1"/>
  <c r="AU98" i="1"/>
  <c r="BG98" i="1"/>
  <c r="AV20" i="1"/>
  <c r="AV6" i="1" s="1"/>
  <c r="BE20" i="1"/>
  <c r="L20" i="1"/>
  <c r="L6" i="1" s="1"/>
  <c r="O20" i="1"/>
  <c r="O6" i="1" s="1"/>
  <c r="X20" i="1"/>
  <c r="X6" i="1" s="1"/>
  <c r="AA6" i="1"/>
  <c r="AJ20" i="1"/>
  <c r="AJ6" i="1" s="1"/>
  <c r="AM20" i="1"/>
  <c r="AM6" i="1" s="1"/>
  <c r="M20" i="1"/>
  <c r="Y20" i="1"/>
  <c r="AK20" i="1"/>
  <c r="AW20" i="1"/>
  <c r="N20" i="1"/>
  <c r="Z20" i="1"/>
  <c r="AL20" i="1"/>
  <c r="AX20" i="1"/>
  <c r="L29" i="1"/>
  <c r="AV29" i="1"/>
  <c r="P20" i="1"/>
  <c r="AB20" i="1"/>
  <c r="AN20" i="1"/>
  <c r="AZ20" i="1"/>
  <c r="Q20" i="1"/>
  <c r="Q6" i="1" s="1"/>
  <c r="AC20" i="1"/>
  <c r="AC6" i="1" s="1"/>
  <c r="AO20" i="1"/>
  <c r="AO6" i="1" s="1"/>
  <c r="BA20" i="1"/>
  <c r="BA6" i="1" s="1"/>
  <c r="O29" i="1"/>
  <c r="AY29" i="1"/>
  <c r="R20" i="1"/>
  <c r="R29" i="1" s="1"/>
  <c r="AD20" i="1"/>
  <c r="AD29" i="1" s="1"/>
  <c r="AP20" i="1"/>
  <c r="AP29" i="1" s="1"/>
  <c r="BB20" i="1"/>
  <c r="BB29" i="1" s="1"/>
  <c r="X29" i="1"/>
  <c r="G20" i="1"/>
  <c r="G6" i="1" s="1"/>
  <c r="S20" i="1"/>
  <c r="S29" i="1" s="1"/>
  <c r="AE20" i="1"/>
  <c r="AE29" i="1" s="1"/>
  <c r="AQ20" i="1"/>
  <c r="AQ29" i="1" s="1"/>
  <c r="BC20" i="1"/>
  <c r="BC29" i="1" s="1"/>
  <c r="H20" i="1"/>
  <c r="T20" i="1"/>
  <c r="AF20" i="1"/>
  <c r="AR20" i="1"/>
  <c r="BD20" i="1"/>
  <c r="I20" i="1"/>
  <c r="U20" i="1"/>
  <c r="AG20" i="1"/>
  <c r="AS20" i="1"/>
  <c r="J20" i="1"/>
  <c r="V20" i="1"/>
  <c r="AH20" i="1"/>
  <c r="AT20" i="1"/>
  <c r="BF20" i="1"/>
  <c r="AJ29" i="1"/>
  <c r="K20" i="1"/>
  <c r="W20" i="1"/>
  <c r="AI20" i="1"/>
  <c r="AU20" i="1"/>
  <c r="BG20" i="1"/>
  <c r="BB6" i="1"/>
  <c r="S6" i="1"/>
  <c r="AE6" i="1"/>
  <c r="AV50" i="1"/>
  <c r="N50" i="1"/>
  <c r="Z50" i="1"/>
  <c r="AL50" i="1"/>
  <c r="AX50" i="1"/>
  <c r="J50" i="1"/>
  <c r="V50" i="1"/>
  <c r="AH50" i="1"/>
  <c r="AT50" i="1"/>
  <c r="BF50" i="1"/>
  <c r="N306" i="1"/>
  <c r="Z306" i="1"/>
  <c r="AL306" i="1"/>
  <c r="AX306" i="1"/>
  <c r="P306" i="1"/>
  <c r="AB306" i="1"/>
  <c r="AN306" i="1"/>
  <c r="AZ306" i="1"/>
  <c r="U306" i="1"/>
  <c r="AS306" i="1"/>
  <c r="J306" i="1"/>
  <c r="V306" i="1"/>
  <c r="AH306" i="1"/>
  <c r="AT306" i="1"/>
  <c r="BF306" i="1"/>
  <c r="R306" i="1"/>
  <c r="AD306" i="1"/>
  <c r="AP306" i="1"/>
  <c r="BB306" i="1"/>
  <c r="K306" i="1"/>
  <c r="W306" i="1"/>
  <c r="AI306" i="1"/>
  <c r="AU306" i="1"/>
  <c r="BG306" i="1"/>
  <c r="S306" i="1"/>
  <c r="AE306" i="1"/>
  <c r="AQ306" i="1"/>
  <c r="BC306" i="1"/>
  <c r="I306" i="1"/>
  <c r="AG306" i="1"/>
  <c r="BE306" i="1"/>
  <c r="L306" i="1"/>
  <c r="X306" i="1"/>
  <c r="AJ306" i="1"/>
  <c r="AV306" i="1"/>
  <c r="AF306" i="1"/>
  <c r="AR306" i="1"/>
  <c r="BD306" i="1"/>
  <c r="M306" i="1"/>
  <c r="Y306" i="1"/>
  <c r="AK306" i="1"/>
  <c r="AW306" i="1"/>
  <c r="H306" i="1"/>
  <c r="T306" i="1"/>
  <c r="G306" i="1"/>
  <c r="W4" i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C6" i="1" l="1"/>
  <c r="AQ6" i="1"/>
  <c r="BE29" i="1"/>
  <c r="BE6" i="1"/>
  <c r="AA29" i="1"/>
  <c r="AM29" i="1"/>
  <c r="BD29" i="1"/>
  <c r="BD6" i="1"/>
  <c r="AF29" i="1"/>
  <c r="AF6" i="1"/>
  <c r="AX6" i="1"/>
  <c r="AX29" i="1"/>
  <c r="P29" i="1"/>
  <c r="P6" i="1"/>
  <c r="AL6" i="1"/>
  <c r="AL29" i="1"/>
  <c r="Z6" i="1"/>
  <c r="Z29" i="1"/>
  <c r="N6" i="1"/>
  <c r="N29" i="1"/>
  <c r="H29" i="1"/>
  <c r="H6" i="1"/>
  <c r="R6" i="1"/>
  <c r="AS29" i="1"/>
  <c r="AS6" i="1"/>
  <c r="AW6" i="1"/>
  <c r="AW29" i="1"/>
  <c r="AR29" i="1"/>
  <c r="AR6" i="1"/>
  <c r="BF29" i="1"/>
  <c r="BF6" i="1"/>
  <c r="AT29" i="1"/>
  <c r="AT6" i="1"/>
  <c r="T29" i="1"/>
  <c r="T6" i="1"/>
  <c r="AH29" i="1"/>
  <c r="AH6" i="1"/>
  <c r="AP6" i="1"/>
  <c r="V29" i="1"/>
  <c r="V6" i="1"/>
  <c r="AD6" i="1"/>
  <c r="AO29" i="1"/>
  <c r="AU29" i="1"/>
  <c r="AU6" i="1"/>
  <c r="AK6" i="1"/>
  <c r="AK29" i="1"/>
  <c r="K29" i="1"/>
  <c r="K6" i="1"/>
  <c r="Y6" i="1"/>
  <c r="Y29" i="1"/>
  <c r="J29" i="1"/>
  <c r="J6" i="1"/>
  <c r="BA29" i="1"/>
  <c r="BG29" i="1"/>
  <c r="BG6" i="1"/>
  <c r="AG29" i="1"/>
  <c r="AG6" i="1"/>
  <c r="AZ29" i="1"/>
  <c r="AZ6" i="1"/>
  <c r="AC29" i="1"/>
  <c r="AI29" i="1"/>
  <c r="AI6" i="1"/>
  <c r="U29" i="1"/>
  <c r="U6" i="1"/>
  <c r="AN29" i="1"/>
  <c r="AN6" i="1"/>
  <c r="Q29" i="1"/>
  <c r="W29" i="1"/>
  <c r="W6" i="1"/>
  <c r="I29" i="1"/>
  <c r="I6" i="1"/>
  <c r="AB29" i="1"/>
  <c r="AB6" i="1"/>
  <c r="M6" i="1"/>
  <c r="M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jprairie</author>
    <author>prairie</author>
  </authors>
  <commentList>
    <comment ref="K38" authorId="0" shapeId="0" xr:uid="{C5D2F4DC-A486-4E74-98AD-0420C9114A1F}">
      <text>
        <r>
          <rPr>
            <b/>
            <sz val="8"/>
            <color indexed="81"/>
            <rFont val="Tahoma"/>
            <family val="2"/>
          </rPr>
          <t>jprairie:</t>
        </r>
        <r>
          <rPr>
            <sz val="8"/>
            <color indexed="81"/>
            <rFont val="Tahoma"/>
            <family val="2"/>
          </rPr>
          <t xml:space="preserve">
value from AZ report. Value published in 1971-74 CU&amp;L report was provisonial</t>
        </r>
      </text>
    </comment>
    <comment ref="U38" authorId="0" shapeId="0" xr:uid="{D3C31987-8E95-4478-862F-E13AA716E2AC}">
      <text>
        <r>
          <rPr>
            <b/>
            <sz val="8"/>
            <color indexed="81"/>
            <rFont val="Tahoma"/>
            <family val="2"/>
          </rPr>
          <t>jprairie:</t>
        </r>
        <r>
          <rPr>
            <sz val="8"/>
            <color indexed="81"/>
            <rFont val="Tahoma"/>
            <family val="2"/>
          </rPr>
          <t xml:space="preserve">
These were taken from the published CUandL report. AZ reports for 1984-85 are missing</t>
        </r>
      </text>
    </comment>
    <comment ref="K39" authorId="1" shapeId="0" xr:uid="{1DAB766F-619C-4AB2-9075-D826B5025CDE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previously published values not backed up in technical appendix.</t>
        </r>
      </text>
    </comment>
    <comment ref="L39" authorId="1" shapeId="0" xr:uid="{BF861174-F1E1-4E1B-8C48-378C6A8EF858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previously published values not as precise as  source data in technical appendix.</t>
        </r>
      </text>
    </comment>
    <comment ref="P39" authorId="1" shapeId="0" xr:uid="{B4688ADA-08EF-4BFE-A3FD-F8DE2735A8C0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previously published values not as precise as  source data in technical appendix.</t>
        </r>
      </text>
    </comment>
    <comment ref="U39" authorId="0" shapeId="0" xr:uid="{6C154198-A9B7-4754-A8A6-0D384AF7774D}">
      <text>
        <r>
          <rPr>
            <b/>
            <sz val="8"/>
            <color indexed="81"/>
            <rFont val="Tahoma"/>
            <family val="2"/>
          </rPr>
          <t>jprairie:</t>
        </r>
        <r>
          <rPr>
            <sz val="8"/>
            <color indexed="81"/>
            <rFont val="Tahoma"/>
            <family val="2"/>
          </rPr>
          <t xml:space="preserve">
Appears that 14040106 Moffat county was missing from published values</t>
        </r>
      </text>
    </comment>
    <comment ref="G40" authorId="1" shapeId="0" xr:uid="{0548FC94-BE74-43E2-A3D0-54E85D69F0CF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previously published values not backed up in technical appendix.</t>
        </r>
      </text>
    </comment>
    <comment ref="K40" authorId="1" shapeId="0" xr:uid="{B69A8A31-90E0-4CB8-ADFC-04CC5F334503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previously published values not backed up in technical appendix.</t>
        </r>
      </text>
    </comment>
    <comment ref="O40" authorId="1" shapeId="0" xr:uid="{318B65A2-4150-47C9-B111-D38995678E9A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previously published values not as precise as  source data in technical appendix.</t>
        </r>
      </text>
    </comment>
    <comment ref="P41" authorId="1" shapeId="0" xr:uid="{CB2BD022-6A68-47D5-9838-3AD4F56FD63C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previously published values not as precise as  source data in technical appendix.</t>
        </r>
      </text>
    </comment>
    <comment ref="K43" authorId="1" shapeId="0" xr:uid="{6E491971-676F-44C6-A3C9-D9F7EEB49697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previously published values not backed up in technical appendix.</t>
        </r>
      </text>
    </comment>
    <comment ref="M43" authorId="1" shapeId="0" xr:uid="{5B34D673-AF76-4C65-8EE0-FC4F7660709B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previously published values not as precise as  source data in technical appendix.</t>
        </r>
      </text>
    </comment>
    <comment ref="P43" authorId="1" shapeId="0" xr:uid="{ABB118A2-ADCE-47AD-82ED-2EE5F5EA9574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previously published values not as precise as  source data in technical appendix.</t>
        </r>
      </text>
    </comment>
    <comment ref="U43" authorId="1" shapeId="0" xr:uid="{6B080A2B-8F99-438F-8111-AE64583A7307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these vary because technical appendix values for NM do not match published values</t>
        </r>
      </text>
    </comment>
    <comment ref="Z43" authorId="1" shapeId="0" xr:uid="{9F2645F9-6742-41B0-9665-E63090D0943E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removed reservoir evap from F&amp;W and added to reservoir regulation catagory</t>
        </r>
      </text>
    </comment>
    <comment ref="L44" authorId="1" shapeId="0" xr:uid="{1EEDB697-B929-4BD3-A776-10C083E8C26E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previously published values not as precise as  source data in technical appendix.</t>
        </r>
      </text>
    </comment>
    <comment ref="N44" authorId="1" shapeId="0" xr:uid="{AB014C63-CF26-447A-A899-147F42ADA7FC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previously published values not as precise as  source data in technical appendix.</t>
        </r>
      </text>
    </comment>
    <comment ref="P45" authorId="1" shapeId="0" xr:uid="{5E41A863-FDC5-4F7D-9029-17B4FB7E6077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previously published values not as precise as  source data in technical appendix.</t>
        </r>
      </text>
    </comment>
    <comment ref="G46" authorId="1" shapeId="0" xr:uid="{3C15366B-F933-4EED-BBCA-6E61F6213191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previously published values not backed up in technical appendix.</t>
        </r>
      </text>
    </comment>
    <comment ref="I46" authorId="1" shapeId="0" xr:uid="{C5EA8DBC-1EBD-4B8F-A2A9-A632055E8F0C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previously published values not backed up in technical appendix.</t>
        </r>
      </text>
    </comment>
    <comment ref="P48" authorId="1" shapeId="0" xr:uid="{E4027A5F-9E20-489D-B54E-EC22AE9623D7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previously published values not as precise as  source data in technical appendix.</t>
        </r>
      </text>
    </comment>
    <comment ref="K120" authorId="0" shapeId="0" xr:uid="{FE5A9BD0-FFC7-42BD-B22F-30500956FC3D}">
      <text>
        <r>
          <rPr>
            <b/>
            <sz val="8"/>
            <color indexed="81"/>
            <rFont val="Tahoma"/>
            <family val="2"/>
          </rPr>
          <t>jprairie:</t>
        </r>
        <r>
          <rPr>
            <sz val="8"/>
            <color indexed="81"/>
            <rFont val="Tahoma"/>
            <family val="2"/>
          </rPr>
          <t xml:space="preserve">
These values also include Fish&amp;Wildlife Recreation values</t>
        </r>
      </text>
    </comment>
    <comment ref="AC120" authorId="1" shapeId="0" xr:uid="{A534974F-1F97-43F5-A1EA-8F21B2866406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appears published report was wrong. Value taken from AZ report. Per Brenda this was rounded down for the published report. 1/30/03</t>
        </r>
      </text>
    </comment>
    <comment ref="T125" authorId="1" shapeId="0" xr:uid="{FB33BBC2-E094-4600-8A09-B92EABD4E712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No values for minor reservoirs provided by NM. We used reported 1985 values from NM for 1976-84.</t>
        </r>
      </text>
    </comment>
    <comment ref="P134" authorId="1" shapeId="0" xr:uid="{F7170860-870B-422E-BFAE-220282F6BDCD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removed 124 of 1100 reservoirs because they only show up from 1976-80. Predominatly CO.</t>
        </r>
      </text>
    </comment>
    <comment ref="F136" authorId="0" shapeId="0" xr:uid="{AF707BB2-F2CE-4E83-B38A-87B747691080}">
      <text>
        <r>
          <rPr>
            <b/>
            <sz val="8"/>
            <color indexed="81"/>
            <rFont val="Tahoma"/>
            <family val="2"/>
          </rPr>
          <t>jprairie:</t>
        </r>
        <r>
          <rPr>
            <sz val="8"/>
            <color indexed="81"/>
            <rFont val="Tahoma"/>
            <family val="2"/>
          </rPr>
          <t xml:space="preserve">
lake powell is substracted from total</t>
        </r>
      </text>
    </comment>
    <comment ref="K136" authorId="0" shapeId="0" xr:uid="{6E283C27-2006-4409-B55E-D26A8EE6DF8D}">
      <text>
        <r>
          <rPr>
            <b/>
            <sz val="8"/>
            <color indexed="81"/>
            <rFont val="Tahoma"/>
            <family val="2"/>
          </rPr>
          <t>jprairie:</t>
        </r>
        <r>
          <rPr>
            <sz val="8"/>
            <color indexed="81"/>
            <rFont val="Tahoma"/>
            <family val="2"/>
          </rPr>
          <t xml:space="preserve">
These values also include Fish&amp;Wildlife Recreation values</t>
        </r>
      </text>
    </comment>
    <comment ref="AC136" authorId="1" shapeId="0" xr:uid="{66DF72ED-2BA7-4F13-A567-FB9021C684BF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published values does not match AZ report</t>
        </r>
      </text>
    </comment>
    <comment ref="F138" authorId="0" shapeId="0" xr:uid="{10D40D1B-EF0B-4194-A396-6C5EC2EDB14D}">
      <text>
        <r>
          <rPr>
            <b/>
            <sz val="8"/>
            <color indexed="81"/>
            <rFont val="Tahoma"/>
            <family val="2"/>
          </rPr>
          <t>jprairie:</t>
        </r>
        <r>
          <rPr>
            <sz val="8"/>
            <color indexed="81"/>
            <rFont val="Tahoma"/>
            <family val="2"/>
          </rPr>
          <t xml:space="preserve">
blue mesa and morrow point are substractd from total</t>
        </r>
      </text>
    </comment>
    <comment ref="K138" authorId="1" shapeId="0" xr:uid="{F067F6B8-21C2-4187-B485-F2464A720B8D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These values also include Fish&amp;Wildlife Recreation values
Include evap from export project reservoirs.</t>
        </r>
      </text>
    </comment>
    <comment ref="U141" authorId="1" shapeId="0" xr:uid="{087D12B7-9C42-49D3-A3DD-A35FEB2A39E9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We do not have supporting data for published number from the state of NM. Values shown on "Summary" are supported in technical appendix</t>
        </r>
      </text>
    </comment>
    <comment ref="Z141" authorId="1" shapeId="0" xr:uid="{594EA459-4EE2-4E3A-B049-1BFADD4A4883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did not include fish &amp; wildlife reservoirs</t>
        </r>
      </text>
    </comment>
    <comment ref="AJ141" authorId="0" shapeId="0" xr:uid="{9D043F5E-E22C-4A77-822E-341472B8740D}">
      <text>
        <r>
          <rPr>
            <b/>
            <sz val="8"/>
            <color indexed="81"/>
            <rFont val="Tahoma"/>
            <family val="2"/>
          </rPr>
          <t>jprairie:</t>
        </r>
        <r>
          <rPr>
            <sz val="8"/>
            <color indexed="81"/>
            <rFont val="Tahoma"/>
            <family val="2"/>
          </rPr>
          <t xml:space="preserve">
Added fish &amp; wildlife reservoir (Beeline)</t>
        </r>
      </text>
    </comment>
    <comment ref="F142" authorId="0" shapeId="0" xr:uid="{75C30ACA-C025-4461-831E-826966966E4B}">
      <text>
        <r>
          <rPr>
            <b/>
            <sz val="8"/>
            <color indexed="81"/>
            <rFont val="Tahoma"/>
            <family val="2"/>
          </rPr>
          <t>jprairie:</t>
        </r>
        <r>
          <rPr>
            <sz val="8"/>
            <color indexed="81"/>
            <rFont val="Tahoma"/>
            <family val="2"/>
          </rPr>
          <t xml:space="preserve">
flaming gorge is substracted from total</t>
        </r>
      </text>
    </comment>
    <comment ref="K142" authorId="1" shapeId="0" xr:uid="{E2DED745-2CA4-42C3-A4F9-26496D68C8DA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Include evap from export project reservoirs.
These values also include Fish&amp;Wildlife Recreation values</t>
        </r>
      </text>
    </comment>
    <comment ref="AE142" authorId="1" shapeId="0" xr:uid="{EF28CCE9-6E19-417D-AFCA-F57BECA900D2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The published values was missing moon lake.</t>
        </r>
      </text>
    </comment>
    <comment ref="U146" authorId="0" shapeId="0" xr:uid="{819B2BA5-EF39-40F0-B490-B91B9A9ADE4D}">
      <text>
        <r>
          <rPr>
            <b/>
            <sz val="8"/>
            <color indexed="81"/>
            <rFont val="Tahoma"/>
            <family val="2"/>
          </rPr>
          <t>jprairie:</t>
        </r>
        <r>
          <rPr>
            <sz val="8"/>
            <color indexed="81"/>
            <rFont val="Tahoma"/>
            <family val="2"/>
          </rPr>
          <t xml:space="preserve">
It appears the published values are incorrect. Values given supported in technical appendix</t>
        </r>
      </text>
    </comment>
    <comment ref="V173" authorId="1" shapeId="0" xr:uid="{0157C775-50FA-4CD4-9F9A-F11EEE8E0EBA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Navajo monthly values did not add to annual</t>
        </r>
      </text>
    </comment>
    <comment ref="AD174" authorId="1" shapeId="0" xr:uid="{445BD316-9C14-424F-95EB-DD05340C4B62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craig &amp; hayden monthly values did not add up tp previously published annual values</t>
        </r>
      </text>
    </comment>
    <comment ref="AE175" authorId="1" shapeId="0" xr:uid="{7A446D32-3518-45FD-881C-F6DB2869639B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Problems with nucla data. Appears this was estimated by the State of CO</t>
        </r>
      </text>
    </comment>
    <comment ref="J178" authorId="0" shapeId="0" xr:uid="{D666B2D5-5E8B-467B-AA8C-B7AF8959D4D3}">
      <text>
        <r>
          <rPr>
            <b/>
            <sz val="8"/>
            <color indexed="81"/>
            <rFont val="Tahoma"/>
            <family val="2"/>
          </rPr>
          <t xml:space="preserve">jprairie: </t>
        </r>
        <r>
          <rPr>
            <sz val="8"/>
            <color indexed="81"/>
            <rFont val="Tahoma"/>
            <family val="2"/>
          </rPr>
          <t>the published number from 1971-75 report do not match number in 1976-80 technical appendix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78" authorId="1" shapeId="0" xr:uid="{A085BCF6-8017-4B5E-B617-BB3749EC9F1C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There are many conflicting data files. These are the latest values.</t>
        </r>
      </text>
    </comment>
    <comment ref="P179" authorId="1" shapeId="0" xr:uid="{8E61C1C4-002F-44CB-A781-57E1C501CE71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The published report wrongly splits uses in green river into san-juan</t>
        </r>
      </text>
    </comment>
    <comment ref="U179" authorId="1" shapeId="0" xr:uid="{EB37119C-185A-4AA8-83C3-FC00BBAF111F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Hunter monthly do not add up to published annual and Bonanza starts in 1985 per PowerMonthly.xls source Excel workbook. Was wrong in technical appedix.</t>
        </r>
      </text>
    </comment>
    <comment ref="P181" authorId="0" shapeId="0" xr:uid="{91DE35CF-69CE-4962-992B-69B7879C44D0}">
      <text>
        <r>
          <rPr>
            <b/>
            <sz val="8"/>
            <color indexed="81"/>
            <rFont val="Tahoma"/>
            <family val="2"/>
          </rPr>
          <t>jprairie:</t>
        </r>
        <r>
          <rPr>
            <sz val="8"/>
            <color indexed="81"/>
            <rFont val="Tahoma"/>
            <family val="2"/>
          </rPr>
          <t xml:space="preserve">
The published report wrongly splits uses in green river into san-juan</t>
        </r>
      </text>
    </comment>
    <comment ref="U183" authorId="1" shapeId="0" xr:uid="{94146037-EE47-4D99-9A09-7DA218B8EB18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Jim Bridger or Naughton monthly values did not add to published annual.</t>
        </r>
      </text>
    </comment>
    <comment ref="U191" authorId="0" shapeId="0" xr:uid="{C3A3C0B0-9EBA-4EA6-AB5B-D946D2BF44CA}">
      <text>
        <r>
          <rPr>
            <b/>
            <sz val="8"/>
            <color indexed="81"/>
            <rFont val="Tahoma"/>
            <family val="2"/>
          </rPr>
          <t>jprairie:</t>
        </r>
        <r>
          <rPr>
            <sz val="8"/>
            <color indexed="81"/>
            <rFont val="Tahoma"/>
            <family val="2"/>
          </rPr>
          <t xml:space="preserve">
this published report was wrong showing 400 ac-ft</t>
        </r>
      </text>
    </comment>
    <comment ref="AE201" authorId="1" shapeId="0" xr:uid="{0C2DBA01-11F7-437A-AAF0-CD4D072E3E3A}">
      <text>
        <r>
          <rPr>
            <b/>
            <sz val="8"/>
            <color indexed="81"/>
            <rFont val="Tahoma"/>
            <family val="2"/>
          </rPr>
          <t>prairie:</t>
        </r>
        <r>
          <rPr>
            <sz val="8"/>
            <color indexed="81"/>
            <rFont val="Tahoma"/>
            <family val="2"/>
          </rPr>
          <t xml:space="preserve">
these values have closed basin 14040200 in WY removed. This was not consistent over the years</t>
        </r>
      </text>
    </comment>
  </commentList>
</comments>
</file>

<file path=xl/sharedStrings.xml><?xml version="1.0" encoding="utf-8"?>
<sst xmlns="http://schemas.openxmlformats.org/spreadsheetml/2006/main" count="366" uniqueCount="72">
  <si>
    <t>USE TYPE</t>
  </si>
  <si>
    <t>STATE</t>
  </si>
  <si>
    <t>HUC</t>
  </si>
  <si>
    <t>COUNTY</t>
  </si>
  <si>
    <t>TOTAL CONSUMPTIVE USE (Includes CRSP reservoir)</t>
  </si>
  <si>
    <t>Arizona</t>
  </si>
  <si>
    <t>san juan-colorado river</t>
  </si>
  <si>
    <t>Colorado</t>
  </si>
  <si>
    <t>green river</t>
  </si>
  <si>
    <t>upper main stem</t>
  </si>
  <si>
    <t>Total</t>
  </si>
  <si>
    <t>New Mexico</t>
  </si>
  <si>
    <t>Utah</t>
  </si>
  <si>
    <t>Wyoming</t>
  </si>
  <si>
    <r>
      <t xml:space="preserve">Grand Total </t>
    </r>
    <r>
      <rPr>
        <b/>
        <sz val="10"/>
        <color indexed="10"/>
        <rFont val="Arial"/>
        <family val="2"/>
      </rPr>
      <t>(excludes CRSP reservoirs)</t>
    </r>
    <r>
      <rPr>
        <b/>
        <sz val="10"/>
        <rFont val="Arial"/>
        <family val="2"/>
      </rPr>
      <t xml:space="preserve">    </t>
    </r>
  </si>
  <si>
    <t>total from below (excludes CRSP reservoirs)</t>
  </si>
  <si>
    <t>CU&amp;L mainstem reservoirs (CRSP reservoirs)</t>
  </si>
  <si>
    <t>subtotal (including CRSP reservoirs)</t>
  </si>
  <si>
    <t>FINAL BACK CHECK</t>
  </si>
  <si>
    <t>Maj Res</t>
  </si>
  <si>
    <t>M&amp;I</t>
  </si>
  <si>
    <t>TOTAL</t>
  </si>
  <si>
    <t>Irr. Ag.</t>
  </si>
  <si>
    <t xml:space="preserve">Grand Total    </t>
  </si>
  <si>
    <t xml:space="preserve"> </t>
  </si>
  <si>
    <t>Livestk.</t>
  </si>
  <si>
    <t>Stkpond</t>
  </si>
  <si>
    <t>Livestock + Stockponds</t>
  </si>
  <si>
    <t>LiveStk+Stkpond</t>
  </si>
  <si>
    <t>excludes CRSP</t>
  </si>
  <si>
    <t>Moon Lake</t>
  </si>
  <si>
    <t>subtotal</t>
  </si>
  <si>
    <t>Min Res</t>
  </si>
  <si>
    <t>Major and Minor Reservoirs</t>
  </si>
  <si>
    <t>Maj&amp;Min Res</t>
  </si>
  <si>
    <t>minus moon lake</t>
  </si>
  <si>
    <t>total for reservoirs</t>
  </si>
  <si>
    <t>CU&amp;L mainstem res</t>
  </si>
  <si>
    <t>closed basin</t>
  </si>
  <si>
    <t>Pow</t>
  </si>
  <si>
    <t>Min</t>
  </si>
  <si>
    <t>Broadbent Suppy Ditch</t>
  </si>
  <si>
    <t>August Gumlick *</t>
  </si>
  <si>
    <t>Exp</t>
  </si>
  <si>
    <t>Imp</t>
  </si>
  <si>
    <t>Exports - Outside System</t>
  </si>
  <si>
    <t>Exp Outside</t>
  </si>
  <si>
    <t>Exports - WithIn System</t>
  </si>
  <si>
    <t>Exp Within</t>
  </si>
  <si>
    <t>Exports/Imports</t>
  </si>
  <si>
    <t>Exp/Imp</t>
  </si>
  <si>
    <t xml:space="preserve">Grand Total     </t>
  </si>
  <si>
    <t xml:space="preserve">back check     </t>
  </si>
  <si>
    <t>Upper Main Stem</t>
  </si>
  <si>
    <t>South Platte River</t>
  </si>
  <si>
    <t>no longer collect under this name</t>
  </si>
  <si>
    <t xml:space="preserve">Figure 2. Upper Colorado River System consumptive uses and losses per state and major tributaries area chart for each year from 1971 to 2023. </t>
  </si>
  <si>
    <t>Upper Colorado River System, Consumptive Uses and Losses 1971-2023</t>
  </si>
  <si>
    <t xml:space="preserve">   Interior Region 7: Upper Colorado Basin</t>
  </si>
  <si>
    <t>Figure 1. Upper Colorado River System Consumptive Uses and Losses (excluding Main Stem Reservoir Evaporation) bar chart for each year from 1971 to 2023.</t>
  </si>
  <si>
    <t>Figure 3. Upper Colorado River System irrigated acreages per State and Major Tributaries area chart for each year from 1986 to 2023.</t>
  </si>
  <si>
    <t>Irrigated Acreage (acres)</t>
  </si>
  <si>
    <t>Irrigated Agriculture (acre-feet)</t>
  </si>
  <si>
    <t>Livestock (acre-feet)</t>
  </si>
  <si>
    <t>Stockpond (acre-feet)</t>
  </si>
  <si>
    <t>Major Reservoir Evap (acre-feet)</t>
  </si>
  <si>
    <t>Minor Reservoir Evap (acre-feet)</t>
  </si>
  <si>
    <t>M &amp; I (acre-feet)</t>
  </si>
  <si>
    <t>Power (acre-feet)</t>
  </si>
  <si>
    <t>Minerals (acre-feet)</t>
  </si>
  <si>
    <t>Exports (acre-feet)</t>
  </si>
  <si>
    <t>Imports (acre-feet)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</si>
</sst>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Segoe UI"/>
      <family val="2"/>
    </font>
    <font>
      <sz val="11"/>
      <name val="Segoe UI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164" fontId="0" fillId="0" borderId="0" xfId="1" applyNumberFormat="1" applyFont="1" applyFill="1"/>
    <xf numFmtId="164" fontId="2" fillId="0" borderId="0" xfId="1" applyNumberFormat="1" applyFont="1" applyFill="1"/>
    <xf numFmtId="164" fontId="2" fillId="0" borderId="0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4" fontId="1" fillId="0" borderId="0" xfId="1" applyNumberFormat="1" applyFont="1" applyFill="1"/>
    <xf numFmtId="164" fontId="2" fillId="0" borderId="6" xfId="1" applyNumberFormat="1" applyFont="1" applyFill="1" applyBorder="1" applyAlignment="1">
      <alignment horizontal="center"/>
    </xf>
    <xf numFmtId="164" fontId="2" fillId="0" borderId="14" xfId="1" applyNumberFormat="1" applyFon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64" fontId="1" fillId="0" borderId="0" xfId="1" applyNumberFormat="1" applyFill="1"/>
    <xf numFmtId="164" fontId="1" fillId="0" borderId="0" xfId="1" quotePrefix="1" applyNumberFormat="1" applyFont="1" applyFill="1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/>
    <xf numFmtId="37" fontId="0" fillId="0" borderId="0" xfId="0" applyNumberForma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37" fontId="4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Fill="1"/>
    <xf numFmtId="1" fontId="0" fillId="0" borderId="0" xfId="0" applyNumberFormat="1" applyFill="1"/>
    <xf numFmtId="0" fontId="2" fillId="0" borderId="4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right"/>
    </xf>
    <xf numFmtId="0" fontId="0" fillId="0" borderId="0" xfId="0" quotePrefix="1" applyFill="1" applyAlignment="1">
      <alignment horizontal="right"/>
    </xf>
    <xf numFmtId="10" fontId="0" fillId="0" borderId="0" xfId="2" applyNumberFormat="1" applyFont="1" applyFill="1"/>
    <xf numFmtId="0" fontId="5" fillId="0" borderId="0" xfId="0" applyFont="1" applyFill="1"/>
    <xf numFmtId="164" fontId="0" fillId="0" borderId="0" xfId="0" applyNumberFormat="1" applyFill="1" applyAlignment="1">
      <alignment horizontal="centerContinuous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right"/>
    </xf>
    <xf numFmtId="164" fontId="0" fillId="0" borderId="8" xfId="0" applyNumberFormat="1" applyFill="1" applyBorder="1" applyAlignment="1">
      <alignment horizontal="centerContinuous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2" fillId="0" borderId="5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11" xfId="0" applyFill="1" applyBorder="1" applyAlignment="1">
      <alignment horizontal="centerContinuous"/>
    </xf>
    <xf numFmtId="0" fontId="0" fillId="0" borderId="12" xfId="0" applyFill="1" applyBorder="1" applyAlignment="1">
      <alignment horizontal="centerContinuous"/>
    </xf>
    <xf numFmtId="0" fontId="0" fillId="0" borderId="12" xfId="0" applyFill="1" applyBorder="1" applyAlignment="1">
      <alignment horizontal="center"/>
    </xf>
    <xf numFmtId="0" fontId="5" fillId="0" borderId="0" xfId="0" applyFont="1" applyFill="1" applyAlignment="1">
      <alignment horizontal="centerContinuous"/>
    </xf>
    <xf numFmtId="1" fontId="0" fillId="0" borderId="0" xfId="0" applyNumberFormat="1" applyFill="1" applyAlignment="1">
      <alignment horizontal="center"/>
    </xf>
    <xf numFmtId="0" fontId="0" fillId="0" borderId="9" xfId="0" applyFill="1" applyBorder="1"/>
    <xf numFmtId="0" fontId="0" fillId="0" borderId="6" xfId="0" applyFill="1" applyBorder="1" applyAlignment="1">
      <alignment horizontal="right"/>
    </xf>
    <xf numFmtId="1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1" fontId="0" fillId="0" borderId="8" xfId="0" applyNumberForma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0" fontId="2" fillId="0" borderId="13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6" xfId="0" applyFill="1" applyBorder="1"/>
    <xf numFmtId="0" fontId="3" fillId="0" borderId="0" xfId="0" applyFont="1" applyFill="1" applyAlignment="1">
      <alignment horizontal="right"/>
    </xf>
    <xf numFmtId="0" fontId="8" fillId="0" borderId="0" xfId="0" applyFont="1"/>
    <xf numFmtId="0" fontId="9" fillId="0" borderId="0" xfId="0" applyFont="1" applyFill="1"/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37" fontId="4" fillId="0" borderId="7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164" fontId="2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2" borderId="0" xfId="1" applyNumberFormat="1" applyFont="1" applyFill="1"/>
    <xf numFmtId="164" fontId="0" fillId="3" borderId="0" xfId="1" applyNumberFormat="1" applyFont="1" applyFill="1"/>
    <xf numFmtId="164" fontId="0" fillId="2" borderId="0" xfId="1" applyNumberFormat="1" applyFont="1" applyFill="1"/>
    <xf numFmtId="0" fontId="0" fillId="0" borderId="0" xfId="0" applyAlignment="1">
      <alignment horizontal="right"/>
    </xf>
    <xf numFmtId="164" fontId="1" fillId="0" borderId="0" xfId="1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1" applyNumberFormat="1" applyFont="1"/>
    <xf numFmtId="164" fontId="0" fillId="0" borderId="12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1" fillId="2" borderId="0" xfId="1" applyNumberFormat="1" applyFont="1" applyFill="1"/>
    <xf numFmtId="164" fontId="0" fillId="0" borderId="0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164" fontId="0" fillId="0" borderId="8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0" fillId="0" borderId="6" xfId="1" applyNumberFormat="1" applyFont="1" applyBorder="1"/>
    <xf numFmtId="164" fontId="0" fillId="0" borderId="10" xfId="1" applyNumberFormat="1" applyFont="1" applyBorder="1"/>
    <xf numFmtId="164" fontId="0" fillId="0" borderId="0" xfId="1" applyNumberFormat="1" applyFont="1" applyBorder="1"/>
    <xf numFmtId="164" fontId="10" fillId="0" borderId="0" xfId="0" applyNumberFormat="1" applyFont="1"/>
    <xf numFmtId="0" fontId="2" fillId="0" borderId="14" xfId="0" applyFont="1" applyFill="1" applyBorder="1" applyAlignment="1">
      <alignment horizontal="center"/>
    </xf>
    <xf numFmtId="164" fontId="2" fillId="0" borderId="6" xfId="1" applyNumberFormat="1" applyFont="1" applyBorder="1"/>
    <xf numFmtId="164" fontId="2" fillId="0" borderId="10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Agricultural Uses</c:v>
          </c:tx>
          <c:spPr>
            <a:solidFill>
              <a:srgbClr val="418AB3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3"/>
              <c:pt idx="0">
                <c:v>1971</c:v>
              </c:pt>
              <c:pt idx="1">
                <c:v>1972</c:v>
              </c:pt>
              <c:pt idx="2">
                <c:v>1973</c:v>
              </c:pt>
              <c:pt idx="3">
                <c:v>1974</c:v>
              </c:pt>
              <c:pt idx="4">
                <c:v>1975</c:v>
              </c:pt>
              <c:pt idx="5">
                <c:v>1976</c:v>
              </c:pt>
              <c:pt idx="6">
                <c:v>1977</c:v>
              </c:pt>
              <c:pt idx="7">
                <c:v>1978</c:v>
              </c:pt>
              <c:pt idx="8">
                <c:v>1979</c:v>
              </c:pt>
              <c:pt idx="9">
                <c:v>1980</c:v>
              </c:pt>
              <c:pt idx="10">
                <c:v>1981</c:v>
              </c:pt>
              <c:pt idx="11">
                <c:v>1982</c:v>
              </c:pt>
              <c:pt idx="12">
                <c:v>1983</c:v>
              </c:pt>
              <c:pt idx="13">
                <c:v>1984</c:v>
              </c:pt>
              <c:pt idx="14">
                <c:v>1985</c:v>
              </c:pt>
              <c:pt idx="15">
                <c:v>1986</c:v>
              </c:pt>
              <c:pt idx="16">
                <c:v>1987</c:v>
              </c:pt>
              <c:pt idx="17">
                <c:v>1988</c:v>
              </c:pt>
              <c:pt idx="18">
                <c:v>1989</c:v>
              </c:pt>
              <c:pt idx="19">
                <c:v>1990</c:v>
              </c:pt>
              <c:pt idx="20">
                <c:v>1991</c:v>
              </c:pt>
              <c:pt idx="21">
                <c:v>1992</c:v>
              </c:pt>
              <c:pt idx="22">
                <c:v>1993</c:v>
              </c:pt>
              <c:pt idx="23">
                <c:v>1994</c:v>
              </c:pt>
              <c:pt idx="24">
                <c:v>1995</c:v>
              </c:pt>
              <c:pt idx="25">
                <c:v>1996</c:v>
              </c:pt>
              <c:pt idx="26">
                <c:v>1997</c:v>
              </c:pt>
              <c:pt idx="27">
                <c:v>1998</c:v>
              </c:pt>
              <c:pt idx="28">
                <c:v>1999</c:v>
              </c:pt>
              <c:pt idx="29">
                <c:v>2000</c:v>
              </c:pt>
              <c:pt idx="30">
                <c:v>2001</c:v>
              </c:pt>
              <c:pt idx="31">
                <c:v>2002</c:v>
              </c:pt>
              <c:pt idx="32">
                <c:v>2003</c:v>
              </c:pt>
              <c:pt idx="33">
                <c:v>2004</c:v>
              </c:pt>
              <c:pt idx="34">
                <c:v>2005</c:v>
              </c:pt>
              <c:pt idx="35">
                <c:v>2006</c:v>
              </c:pt>
              <c:pt idx="36">
                <c:v>2007</c:v>
              </c:pt>
              <c:pt idx="37">
                <c:v>2008</c:v>
              </c:pt>
              <c:pt idx="38">
                <c:v>2009</c:v>
              </c:pt>
              <c:pt idx="39">
                <c:v>2010</c:v>
              </c:pt>
              <c:pt idx="40">
                <c:v>2011</c:v>
              </c:pt>
              <c:pt idx="41">
                <c:v>2012</c:v>
              </c:pt>
              <c:pt idx="42">
                <c:v>2013</c:v>
              </c:pt>
              <c:pt idx="43">
                <c:v>2014</c:v>
              </c:pt>
              <c:pt idx="44">
                <c:v>2015</c:v>
              </c:pt>
              <c:pt idx="45">
                <c:v>2016</c:v>
              </c:pt>
              <c:pt idx="46">
                <c:v>2017</c:v>
              </c:pt>
              <c:pt idx="47">
                <c:v>2018</c:v>
              </c:pt>
              <c:pt idx="48">
                <c:v>2019</c:v>
              </c:pt>
              <c:pt idx="49">
                <c:v>2020</c:v>
              </c:pt>
              <c:pt idx="50">
                <c:v>2021</c:v>
              </c:pt>
              <c:pt idx="51">
                <c:v>2022</c:v>
              </c:pt>
              <c:pt idx="52">
                <c:v>2023</c:v>
              </c:pt>
            </c:numLit>
          </c:cat>
          <c:val>
            <c:numLit>
              <c:formatCode>General</c:formatCode>
              <c:ptCount val="53"/>
              <c:pt idx="0">
                <c:v>2312361.5317000002</c:v>
              </c:pt>
              <c:pt idx="1">
                <c:v>2294485</c:v>
              </c:pt>
              <c:pt idx="2">
                <c:v>2133277</c:v>
              </c:pt>
              <c:pt idx="3">
                <c:v>2415734</c:v>
              </c:pt>
              <c:pt idx="4">
                <c:v>2106605</c:v>
              </c:pt>
              <c:pt idx="5">
                <c:v>2077240</c:v>
              </c:pt>
              <c:pt idx="6">
                <c:v>1606601</c:v>
              </c:pt>
              <c:pt idx="7">
                <c:v>2234387</c:v>
              </c:pt>
              <c:pt idx="8">
                <c:v>2310179</c:v>
              </c:pt>
              <c:pt idx="9">
                <c:v>2310383</c:v>
              </c:pt>
              <c:pt idx="10">
                <c:v>2257850.932</c:v>
              </c:pt>
              <c:pt idx="11">
                <c:v>2247546.2829999998</c:v>
              </c:pt>
              <c:pt idx="12">
                <c:v>2294320.4759999998</c:v>
              </c:pt>
              <c:pt idx="13">
                <c:v>2200974.4560000002</c:v>
              </c:pt>
              <c:pt idx="14">
                <c:v>2386486.3340000003</c:v>
              </c:pt>
              <c:pt idx="15">
                <c:v>2350416.2747132569</c:v>
              </c:pt>
              <c:pt idx="16">
                <c:v>2508830.965637973</c:v>
              </c:pt>
              <c:pt idx="17">
                <c:v>2769087.5852741334</c:v>
              </c:pt>
              <c:pt idx="18">
                <c:v>2785211.3719647839</c:v>
              </c:pt>
              <c:pt idx="19">
                <c:v>2670569.3272717101</c:v>
              </c:pt>
              <c:pt idx="20">
                <c:v>2387099.5230809296</c:v>
              </c:pt>
              <c:pt idx="21">
                <c:v>2100710.8179701036</c:v>
              </c:pt>
              <c:pt idx="22">
                <c:v>2140081.4297739095</c:v>
              </c:pt>
              <c:pt idx="23">
                <c:v>2559284.7399962619</c:v>
              </c:pt>
              <c:pt idx="24">
                <c:v>2144367.8656814704</c:v>
              </c:pt>
              <c:pt idx="25">
                <c:v>2596018.234011665</c:v>
              </c:pt>
              <c:pt idx="26">
                <c:v>2014298.0644223322</c:v>
              </c:pt>
              <c:pt idx="27">
                <c:v>2312258.8284207191</c:v>
              </c:pt>
              <c:pt idx="28">
                <c:v>2568355.4254033016</c:v>
              </c:pt>
              <c:pt idx="29">
                <c:v>2781152.1886903313</c:v>
              </c:pt>
              <c:pt idx="30">
                <c:v>2874260.9252376305</c:v>
              </c:pt>
              <c:pt idx="31">
                <c:v>2294639.5198842101</c:v>
              </c:pt>
              <c:pt idx="32">
                <c:v>2598246.0607246258</c:v>
              </c:pt>
              <c:pt idx="33">
                <c:v>2335763.3482715203</c:v>
              </c:pt>
              <c:pt idx="34">
                <c:v>2614123.4483276196</c:v>
              </c:pt>
              <c:pt idx="35">
                <c:v>2396318.4301394112</c:v>
              </c:pt>
              <c:pt idx="36">
                <c:v>2735232.6612726171</c:v>
              </c:pt>
              <c:pt idx="37">
                <c:v>2526531.3368895515</c:v>
              </c:pt>
              <c:pt idx="38">
                <c:v>2611317.2591055832</c:v>
              </c:pt>
              <c:pt idx="39">
                <c:v>2662606.0906735496</c:v>
              </c:pt>
              <c:pt idx="40">
                <c:v>2522283.4311181819</c:v>
              </c:pt>
              <c:pt idx="41">
                <c:v>2863322.8503652168</c:v>
              </c:pt>
              <c:pt idx="42">
                <c:v>1993458.8678165677</c:v>
              </c:pt>
              <c:pt idx="43">
                <c:v>2433313.9562471076</c:v>
              </c:pt>
              <c:pt idx="44">
                <c:v>2516857.4749304024</c:v>
              </c:pt>
              <c:pt idx="45">
                <c:v>2672725.5963469385</c:v>
              </c:pt>
              <c:pt idx="46">
                <c:v>2913015.2168594203</c:v>
              </c:pt>
              <c:pt idx="47">
                <c:v>2903372.7918692771</c:v>
              </c:pt>
              <c:pt idx="48">
                <c:v>2843998.4379972867</c:v>
              </c:pt>
              <c:pt idx="49">
                <c:v>3246069.3730090735</c:v>
              </c:pt>
              <c:pt idx="50">
                <c:v>2420786.2144179763</c:v>
              </c:pt>
              <c:pt idx="51">
                <c:v>2615318.7651582542</c:v>
              </c:pt>
              <c:pt idx="52">
                <c:v>3155600.073261423</c:v>
              </c:pt>
            </c:numLit>
          </c:val>
          <c:extLst>
            <c:ext xmlns:c16="http://schemas.microsoft.com/office/drawing/2014/chart" uri="{C3380CC4-5D6E-409C-BE32-E72D297353CC}">
              <c16:uniqueId val="{00000000-71A7-4A3F-A7D8-C37CD62FCBA7}"/>
            </c:ext>
          </c:extLst>
        </c:ser>
        <c:ser>
          <c:idx val="3"/>
          <c:order val="1"/>
          <c:tx>
            <c:v>Major Reservoir Uses</c:v>
          </c:tx>
          <c:spPr>
            <a:solidFill>
              <a:srgbClr val="838383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3"/>
              <c:pt idx="0">
                <c:v>1971</c:v>
              </c:pt>
              <c:pt idx="1">
                <c:v>1972</c:v>
              </c:pt>
              <c:pt idx="2">
                <c:v>1973</c:v>
              </c:pt>
              <c:pt idx="3">
                <c:v>1974</c:v>
              </c:pt>
              <c:pt idx="4">
                <c:v>1975</c:v>
              </c:pt>
              <c:pt idx="5">
                <c:v>1976</c:v>
              </c:pt>
              <c:pt idx="6">
                <c:v>1977</c:v>
              </c:pt>
              <c:pt idx="7">
                <c:v>1978</c:v>
              </c:pt>
              <c:pt idx="8">
                <c:v>1979</c:v>
              </c:pt>
              <c:pt idx="9">
                <c:v>1980</c:v>
              </c:pt>
              <c:pt idx="10">
                <c:v>1981</c:v>
              </c:pt>
              <c:pt idx="11">
                <c:v>1982</c:v>
              </c:pt>
              <c:pt idx="12">
                <c:v>1983</c:v>
              </c:pt>
              <c:pt idx="13">
                <c:v>1984</c:v>
              </c:pt>
              <c:pt idx="14">
                <c:v>1985</c:v>
              </c:pt>
              <c:pt idx="15">
                <c:v>1986</c:v>
              </c:pt>
              <c:pt idx="16">
                <c:v>1987</c:v>
              </c:pt>
              <c:pt idx="17">
                <c:v>1988</c:v>
              </c:pt>
              <c:pt idx="18">
                <c:v>1989</c:v>
              </c:pt>
              <c:pt idx="19">
                <c:v>1990</c:v>
              </c:pt>
              <c:pt idx="20">
                <c:v>1991</c:v>
              </c:pt>
              <c:pt idx="21">
                <c:v>1992</c:v>
              </c:pt>
              <c:pt idx="22">
                <c:v>1993</c:v>
              </c:pt>
              <c:pt idx="23">
                <c:v>1994</c:v>
              </c:pt>
              <c:pt idx="24">
                <c:v>1995</c:v>
              </c:pt>
              <c:pt idx="25">
                <c:v>1996</c:v>
              </c:pt>
              <c:pt idx="26">
                <c:v>1997</c:v>
              </c:pt>
              <c:pt idx="27">
                <c:v>1998</c:v>
              </c:pt>
              <c:pt idx="28">
                <c:v>1999</c:v>
              </c:pt>
              <c:pt idx="29">
                <c:v>2000</c:v>
              </c:pt>
              <c:pt idx="30">
                <c:v>2001</c:v>
              </c:pt>
              <c:pt idx="31">
                <c:v>2002</c:v>
              </c:pt>
              <c:pt idx="32">
                <c:v>2003</c:v>
              </c:pt>
              <c:pt idx="33">
                <c:v>2004</c:v>
              </c:pt>
              <c:pt idx="34">
                <c:v>2005</c:v>
              </c:pt>
              <c:pt idx="35">
                <c:v>2006</c:v>
              </c:pt>
              <c:pt idx="36">
                <c:v>2007</c:v>
              </c:pt>
              <c:pt idx="37">
                <c:v>2008</c:v>
              </c:pt>
              <c:pt idx="38">
                <c:v>2009</c:v>
              </c:pt>
              <c:pt idx="39">
                <c:v>2010</c:v>
              </c:pt>
              <c:pt idx="40">
                <c:v>2011</c:v>
              </c:pt>
              <c:pt idx="41">
                <c:v>2012</c:v>
              </c:pt>
              <c:pt idx="42">
                <c:v>2013</c:v>
              </c:pt>
              <c:pt idx="43">
                <c:v>2014</c:v>
              </c:pt>
              <c:pt idx="44">
                <c:v>2015</c:v>
              </c:pt>
              <c:pt idx="45">
                <c:v>2016</c:v>
              </c:pt>
              <c:pt idx="46">
                <c:v>2017</c:v>
              </c:pt>
              <c:pt idx="47">
                <c:v>2018</c:v>
              </c:pt>
              <c:pt idx="48">
                <c:v>2019</c:v>
              </c:pt>
              <c:pt idx="49">
                <c:v>2020</c:v>
              </c:pt>
              <c:pt idx="50">
                <c:v>2021</c:v>
              </c:pt>
              <c:pt idx="51">
                <c:v>2022</c:v>
              </c:pt>
              <c:pt idx="52">
                <c:v>2023</c:v>
              </c:pt>
            </c:numLit>
          </c:cat>
          <c:val>
            <c:numLit>
              <c:formatCode>General</c:formatCode>
              <c:ptCount val="53"/>
              <c:pt idx="0">
                <c:v>94599.356145585494</c:v>
              </c:pt>
              <c:pt idx="1">
                <c:v>95433.387479419645</c:v>
              </c:pt>
              <c:pt idx="2">
                <c:v>101063.37701518444</c:v>
              </c:pt>
              <c:pt idx="3">
                <c:v>102884.61580178616</c:v>
              </c:pt>
              <c:pt idx="4">
                <c:v>98524.127089199232</c:v>
              </c:pt>
              <c:pt idx="5">
                <c:v>89529.849518700008</c:v>
              </c:pt>
              <c:pt idx="6">
                <c:v>86050.254593599995</c:v>
              </c:pt>
              <c:pt idx="7">
                <c:v>99126.290865000003</c:v>
              </c:pt>
              <c:pt idx="8">
                <c:v>102063.7819213</c:v>
              </c:pt>
              <c:pt idx="9">
                <c:v>113505.3587573</c:v>
              </c:pt>
              <c:pt idx="10">
                <c:v>119768.76940699999</c:v>
              </c:pt>
              <c:pt idx="11">
                <c:v>118668.75332</c:v>
              </c:pt>
              <c:pt idx="12">
                <c:v>125803.03398400001</c:v>
              </c:pt>
              <c:pt idx="13">
                <c:v>127352.09901599999</c:v>
              </c:pt>
              <c:pt idx="14">
                <c:v>128481.55811379998</c:v>
              </c:pt>
              <c:pt idx="15">
                <c:v>118758.94929314767</c:v>
              </c:pt>
              <c:pt idx="16">
                <c:v>114875.3264227164</c:v>
              </c:pt>
              <c:pt idx="17">
                <c:v>110868.8182106185</c:v>
              </c:pt>
              <c:pt idx="18">
                <c:v>115833.54174767443</c:v>
              </c:pt>
              <c:pt idx="19">
                <c:v>112448.54826090367</c:v>
              </c:pt>
              <c:pt idx="20">
                <c:v>136624.81614283167</c:v>
              </c:pt>
              <c:pt idx="21">
                <c:v>132684.19082649326</c:v>
              </c:pt>
              <c:pt idx="22">
                <c:v>137123.25435388158</c:v>
              </c:pt>
              <c:pt idx="23">
                <c:v>140346.54637317365</c:v>
              </c:pt>
              <c:pt idx="24">
                <c:v>130400.56524965428</c:v>
              </c:pt>
              <c:pt idx="25">
                <c:v>136253.89608768851</c:v>
              </c:pt>
              <c:pt idx="26">
                <c:v>146064.31912136011</c:v>
              </c:pt>
              <c:pt idx="27">
                <c:v>152202.1230802153</c:v>
              </c:pt>
              <c:pt idx="28">
                <c:v>155071.09210223352</c:v>
              </c:pt>
              <c:pt idx="29">
                <c:v>145005.26395794869</c:v>
              </c:pt>
              <c:pt idx="30">
                <c:v>144321.03936211404</c:v>
              </c:pt>
              <c:pt idx="31">
                <c:v>126629.20720868211</c:v>
              </c:pt>
              <c:pt idx="32">
                <c:v>126761.66743612172</c:v>
              </c:pt>
              <c:pt idx="33">
                <c:v>133990.42518217422</c:v>
              </c:pt>
              <c:pt idx="34">
                <c:v>147292.35389319912</c:v>
              </c:pt>
              <c:pt idx="35">
                <c:v>151513.38065848235</c:v>
              </c:pt>
              <c:pt idx="36">
                <c:v>151288.17443830959</c:v>
              </c:pt>
              <c:pt idx="37">
                <c:v>148192.27004257255</c:v>
              </c:pt>
              <c:pt idx="38">
                <c:v>153002.83179526601</c:v>
              </c:pt>
              <c:pt idx="39">
                <c:v>155024.64613855124</c:v>
              </c:pt>
              <c:pt idx="40">
                <c:v>152344.64635586922</c:v>
              </c:pt>
              <c:pt idx="41">
                <c:v>149303.05263982102</c:v>
              </c:pt>
              <c:pt idx="42">
                <c:v>130623.42401201824</c:v>
              </c:pt>
              <c:pt idx="43">
                <c:v>136542.45782845872</c:v>
              </c:pt>
              <c:pt idx="44">
                <c:v>145335.47302565028</c:v>
              </c:pt>
              <c:pt idx="45">
                <c:v>153878.68459080032</c:v>
              </c:pt>
              <c:pt idx="46">
                <c:v>153246.14519319878</c:v>
              </c:pt>
              <c:pt idx="47">
                <c:v>138058.67206558841</c:v>
              </c:pt>
              <c:pt idx="48">
                <c:v>149316.13355221425</c:v>
              </c:pt>
              <c:pt idx="49">
                <c:v>151347.19086988922</c:v>
              </c:pt>
              <c:pt idx="50">
                <c:v>137050.6051218012</c:v>
              </c:pt>
              <c:pt idx="51">
                <c:v>140309.14480433156</c:v>
              </c:pt>
              <c:pt idx="52">
                <c:v>155239.4819660206</c:v>
              </c:pt>
            </c:numLit>
          </c:val>
          <c:extLst>
            <c:ext xmlns:c16="http://schemas.microsoft.com/office/drawing/2014/chart" uri="{C3380CC4-5D6E-409C-BE32-E72D297353CC}">
              <c16:uniqueId val="{00000001-71A7-4A3F-A7D8-C37CD62FCBA7}"/>
            </c:ext>
          </c:extLst>
        </c:ser>
        <c:ser>
          <c:idx val="4"/>
          <c:order val="2"/>
          <c:tx>
            <c:v>Minor Reservoir Uses</c:v>
          </c:tx>
          <c:spPr>
            <a:solidFill>
              <a:srgbClr val="FEC30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3"/>
              <c:pt idx="0">
                <c:v>1971</c:v>
              </c:pt>
              <c:pt idx="1">
                <c:v>1972</c:v>
              </c:pt>
              <c:pt idx="2">
                <c:v>1973</c:v>
              </c:pt>
              <c:pt idx="3">
                <c:v>1974</c:v>
              </c:pt>
              <c:pt idx="4">
                <c:v>1975</c:v>
              </c:pt>
              <c:pt idx="5">
                <c:v>1976</c:v>
              </c:pt>
              <c:pt idx="6">
                <c:v>1977</c:v>
              </c:pt>
              <c:pt idx="7">
                <c:v>1978</c:v>
              </c:pt>
              <c:pt idx="8">
                <c:v>1979</c:v>
              </c:pt>
              <c:pt idx="9">
                <c:v>1980</c:v>
              </c:pt>
              <c:pt idx="10">
                <c:v>1981</c:v>
              </c:pt>
              <c:pt idx="11">
                <c:v>1982</c:v>
              </c:pt>
              <c:pt idx="12">
                <c:v>1983</c:v>
              </c:pt>
              <c:pt idx="13">
                <c:v>1984</c:v>
              </c:pt>
              <c:pt idx="14">
                <c:v>1985</c:v>
              </c:pt>
              <c:pt idx="15">
                <c:v>1986</c:v>
              </c:pt>
              <c:pt idx="16">
                <c:v>1987</c:v>
              </c:pt>
              <c:pt idx="17">
                <c:v>1988</c:v>
              </c:pt>
              <c:pt idx="18">
                <c:v>1989</c:v>
              </c:pt>
              <c:pt idx="19">
                <c:v>1990</c:v>
              </c:pt>
              <c:pt idx="20">
                <c:v>1991</c:v>
              </c:pt>
              <c:pt idx="21">
                <c:v>1992</c:v>
              </c:pt>
              <c:pt idx="22">
                <c:v>1993</c:v>
              </c:pt>
              <c:pt idx="23">
                <c:v>1994</c:v>
              </c:pt>
              <c:pt idx="24">
                <c:v>1995</c:v>
              </c:pt>
              <c:pt idx="25">
                <c:v>1996</c:v>
              </c:pt>
              <c:pt idx="26">
                <c:v>1997</c:v>
              </c:pt>
              <c:pt idx="27">
                <c:v>1998</c:v>
              </c:pt>
              <c:pt idx="28">
                <c:v>1999</c:v>
              </c:pt>
              <c:pt idx="29">
                <c:v>2000</c:v>
              </c:pt>
              <c:pt idx="30">
                <c:v>2001</c:v>
              </c:pt>
              <c:pt idx="31">
                <c:v>2002</c:v>
              </c:pt>
              <c:pt idx="32">
                <c:v>2003</c:v>
              </c:pt>
              <c:pt idx="33">
                <c:v>2004</c:v>
              </c:pt>
              <c:pt idx="34">
                <c:v>2005</c:v>
              </c:pt>
              <c:pt idx="35">
                <c:v>2006</c:v>
              </c:pt>
              <c:pt idx="36">
                <c:v>2007</c:v>
              </c:pt>
              <c:pt idx="37">
                <c:v>2008</c:v>
              </c:pt>
              <c:pt idx="38">
                <c:v>2009</c:v>
              </c:pt>
              <c:pt idx="39">
                <c:v>2010</c:v>
              </c:pt>
              <c:pt idx="40">
                <c:v>2011</c:v>
              </c:pt>
              <c:pt idx="41">
                <c:v>2012</c:v>
              </c:pt>
              <c:pt idx="42">
                <c:v>2013</c:v>
              </c:pt>
              <c:pt idx="43">
                <c:v>2014</c:v>
              </c:pt>
              <c:pt idx="44">
                <c:v>2015</c:v>
              </c:pt>
              <c:pt idx="45">
                <c:v>2016</c:v>
              </c:pt>
              <c:pt idx="46">
                <c:v>2017</c:v>
              </c:pt>
              <c:pt idx="47">
                <c:v>2018</c:v>
              </c:pt>
              <c:pt idx="48">
                <c:v>2019</c:v>
              </c:pt>
              <c:pt idx="49">
                <c:v>2020</c:v>
              </c:pt>
              <c:pt idx="50">
                <c:v>2021</c:v>
              </c:pt>
              <c:pt idx="51">
                <c:v>2022</c:v>
              </c:pt>
              <c:pt idx="52">
                <c:v>2023</c:v>
              </c:pt>
            </c:numLit>
          </c:cat>
          <c:val>
            <c:numLit>
              <c:formatCode>General</c:formatCode>
              <c:ptCount val="53"/>
              <c:pt idx="0">
                <c:v>76865.247129124051</c:v>
              </c:pt>
              <c:pt idx="1">
                <c:v>77119.797798822125</c:v>
              </c:pt>
              <c:pt idx="2">
                <c:v>71285.095845665302</c:v>
              </c:pt>
              <c:pt idx="3">
                <c:v>87503.529238778196</c:v>
              </c:pt>
              <c:pt idx="4">
                <c:v>70559.715982697904</c:v>
              </c:pt>
              <c:pt idx="5">
                <c:v>43457.53</c:v>
              </c:pt>
              <c:pt idx="6">
                <c:v>53203.53</c:v>
              </c:pt>
              <c:pt idx="7">
                <c:v>59334.53</c:v>
              </c:pt>
              <c:pt idx="8">
                <c:v>54739.53</c:v>
              </c:pt>
              <c:pt idx="9">
                <c:v>60501.53</c:v>
              </c:pt>
              <c:pt idx="10">
                <c:v>103449.90239999999</c:v>
              </c:pt>
              <c:pt idx="11">
                <c:v>94506.57</c:v>
              </c:pt>
              <c:pt idx="12">
                <c:v>94009.620999999999</c:v>
              </c:pt>
              <c:pt idx="13">
                <c:v>95495.849999999977</c:v>
              </c:pt>
              <c:pt idx="14">
                <c:v>99068.680999999997</c:v>
              </c:pt>
              <c:pt idx="15">
                <c:v>90850.902849615843</c:v>
              </c:pt>
              <c:pt idx="16">
                <c:v>94931.704511710486</c:v>
              </c:pt>
              <c:pt idx="17">
                <c:v>96231.151026088992</c:v>
              </c:pt>
              <c:pt idx="18">
                <c:v>94917.043259797254</c:v>
              </c:pt>
              <c:pt idx="19">
                <c:v>92391.450957531255</c:v>
              </c:pt>
              <c:pt idx="20">
                <c:v>87617.45498853852</c:v>
              </c:pt>
              <c:pt idx="21">
                <c:v>89600.623585689085</c:v>
              </c:pt>
              <c:pt idx="22">
                <c:v>86275.1746946645</c:v>
              </c:pt>
              <c:pt idx="23">
                <c:v>90387.065665915346</c:v>
              </c:pt>
              <c:pt idx="24">
                <c:v>84901.700602270736</c:v>
              </c:pt>
              <c:pt idx="25">
                <c:v>87230.734379737216</c:v>
              </c:pt>
              <c:pt idx="26">
                <c:v>82117.397820088605</c:v>
              </c:pt>
              <c:pt idx="27">
                <c:v>89590.816811458804</c:v>
              </c:pt>
              <c:pt idx="28">
                <c:v>90157.950241507933</c:v>
              </c:pt>
              <c:pt idx="29">
                <c:v>90788.603720265164</c:v>
              </c:pt>
              <c:pt idx="30">
                <c:v>88221.675755868186</c:v>
              </c:pt>
              <c:pt idx="31">
                <c:v>87988.951014086546</c:v>
              </c:pt>
              <c:pt idx="32">
                <c:v>87361.462248678043</c:v>
              </c:pt>
              <c:pt idx="33">
                <c:v>85987.102300913917</c:v>
              </c:pt>
              <c:pt idx="34">
                <c:v>82047.176246932053</c:v>
              </c:pt>
              <c:pt idx="35">
                <c:v>87427.34980263107</c:v>
              </c:pt>
              <c:pt idx="36">
                <c:v>85282.938174302224</c:v>
              </c:pt>
              <c:pt idx="37">
                <c:v>86686.047942758029</c:v>
              </c:pt>
              <c:pt idx="38">
                <c:v>86455.137751138187</c:v>
              </c:pt>
              <c:pt idx="39">
                <c:v>82924.344405785319</c:v>
              </c:pt>
              <c:pt idx="40">
                <c:v>84531.431106319811</c:v>
              </c:pt>
              <c:pt idx="41">
                <c:v>88439.058323429708</c:v>
              </c:pt>
              <c:pt idx="42">
                <c:v>86158.442410401942</c:v>
              </c:pt>
              <c:pt idx="43">
                <c:v>84042.964249199591</c:v>
              </c:pt>
              <c:pt idx="44">
                <c:v>81967.524978237707</c:v>
              </c:pt>
              <c:pt idx="45">
                <c:v>85566.368682713597</c:v>
              </c:pt>
              <c:pt idx="46">
                <c:v>86276.05738559975</c:v>
              </c:pt>
              <c:pt idx="47">
                <c:v>87760.809246785182</c:v>
              </c:pt>
              <c:pt idx="48">
                <c:v>84081.24518319442</c:v>
              </c:pt>
              <c:pt idx="49">
                <c:v>88192.411291826167</c:v>
              </c:pt>
              <c:pt idx="50">
                <c:v>99414.301643817395</c:v>
              </c:pt>
              <c:pt idx="51">
                <c:v>99523.423431501156</c:v>
              </c:pt>
              <c:pt idx="52">
                <c:v>101403.0920264033</c:v>
              </c:pt>
            </c:numLit>
          </c:val>
          <c:extLst>
            <c:ext xmlns:c16="http://schemas.microsoft.com/office/drawing/2014/chart" uri="{C3380CC4-5D6E-409C-BE32-E72D297353CC}">
              <c16:uniqueId val="{00000002-71A7-4A3F-A7D8-C37CD62FCBA7}"/>
            </c:ext>
          </c:extLst>
        </c:ser>
        <c:ser>
          <c:idx val="1"/>
          <c:order val="3"/>
          <c:tx>
            <c:v>Livestock Uses</c:v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3"/>
              <c:pt idx="0">
                <c:v>1971</c:v>
              </c:pt>
              <c:pt idx="1">
                <c:v>1972</c:v>
              </c:pt>
              <c:pt idx="2">
                <c:v>1973</c:v>
              </c:pt>
              <c:pt idx="3">
                <c:v>1974</c:v>
              </c:pt>
              <c:pt idx="4">
                <c:v>1975</c:v>
              </c:pt>
              <c:pt idx="5">
                <c:v>1976</c:v>
              </c:pt>
              <c:pt idx="6">
                <c:v>1977</c:v>
              </c:pt>
              <c:pt idx="7">
                <c:v>1978</c:v>
              </c:pt>
              <c:pt idx="8">
                <c:v>1979</c:v>
              </c:pt>
              <c:pt idx="9">
                <c:v>1980</c:v>
              </c:pt>
              <c:pt idx="10">
                <c:v>1981</c:v>
              </c:pt>
              <c:pt idx="11">
                <c:v>1982</c:v>
              </c:pt>
              <c:pt idx="12">
                <c:v>1983</c:v>
              </c:pt>
              <c:pt idx="13">
                <c:v>1984</c:v>
              </c:pt>
              <c:pt idx="14">
                <c:v>1985</c:v>
              </c:pt>
              <c:pt idx="15">
                <c:v>1986</c:v>
              </c:pt>
              <c:pt idx="16">
                <c:v>1987</c:v>
              </c:pt>
              <c:pt idx="17">
                <c:v>1988</c:v>
              </c:pt>
              <c:pt idx="18">
                <c:v>1989</c:v>
              </c:pt>
              <c:pt idx="19">
                <c:v>1990</c:v>
              </c:pt>
              <c:pt idx="20">
                <c:v>1991</c:v>
              </c:pt>
              <c:pt idx="21">
                <c:v>1992</c:v>
              </c:pt>
              <c:pt idx="22">
                <c:v>1993</c:v>
              </c:pt>
              <c:pt idx="23">
                <c:v>1994</c:v>
              </c:pt>
              <c:pt idx="24">
                <c:v>1995</c:v>
              </c:pt>
              <c:pt idx="25">
                <c:v>1996</c:v>
              </c:pt>
              <c:pt idx="26">
                <c:v>1997</c:v>
              </c:pt>
              <c:pt idx="27">
                <c:v>1998</c:v>
              </c:pt>
              <c:pt idx="28">
                <c:v>1999</c:v>
              </c:pt>
              <c:pt idx="29">
                <c:v>2000</c:v>
              </c:pt>
              <c:pt idx="30">
                <c:v>2001</c:v>
              </c:pt>
              <c:pt idx="31">
                <c:v>2002</c:v>
              </c:pt>
              <c:pt idx="32">
                <c:v>2003</c:v>
              </c:pt>
              <c:pt idx="33">
                <c:v>2004</c:v>
              </c:pt>
              <c:pt idx="34">
                <c:v>2005</c:v>
              </c:pt>
              <c:pt idx="35">
                <c:v>2006</c:v>
              </c:pt>
              <c:pt idx="36">
                <c:v>2007</c:v>
              </c:pt>
              <c:pt idx="37">
                <c:v>2008</c:v>
              </c:pt>
              <c:pt idx="38">
                <c:v>2009</c:v>
              </c:pt>
              <c:pt idx="39">
                <c:v>2010</c:v>
              </c:pt>
              <c:pt idx="40">
                <c:v>2011</c:v>
              </c:pt>
              <c:pt idx="41">
                <c:v>2012</c:v>
              </c:pt>
              <c:pt idx="42">
                <c:v>2013</c:v>
              </c:pt>
              <c:pt idx="43">
                <c:v>2014</c:v>
              </c:pt>
              <c:pt idx="44">
                <c:v>2015</c:v>
              </c:pt>
              <c:pt idx="45">
                <c:v>2016</c:v>
              </c:pt>
              <c:pt idx="46">
                <c:v>2017</c:v>
              </c:pt>
              <c:pt idx="47">
                <c:v>2018</c:v>
              </c:pt>
              <c:pt idx="48">
                <c:v>2019</c:v>
              </c:pt>
              <c:pt idx="49">
                <c:v>2020</c:v>
              </c:pt>
              <c:pt idx="50">
                <c:v>2021</c:v>
              </c:pt>
              <c:pt idx="51">
                <c:v>2022</c:v>
              </c:pt>
              <c:pt idx="52">
                <c:v>2023</c:v>
              </c:pt>
            </c:numLit>
          </c:cat>
          <c:val>
            <c:numLit>
              <c:formatCode>General</c:formatCode>
              <c:ptCount val="53"/>
              <c:pt idx="0">
                <c:v>15899.673852470467</c:v>
              </c:pt>
              <c:pt idx="1">
                <c:v>16019.897083868247</c:v>
              </c:pt>
              <c:pt idx="2">
                <c:v>15155.395182770128</c:v>
              </c:pt>
              <c:pt idx="3">
                <c:v>17003.968297374773</c:v>
              </c:pt>
              <c:pt idx="4">
                <c:v>14759.188344553262</c:v>
              </c:pt>
              <c:pt idx="5">
                <c:v>13700.000000000002</c:v>
              </c:pt>
              <c:pt idx="6">
                <c:v>12700.000000000002</c:v>
              </c:pt>
              <c:pt idx="7">
                <c:v>11600</c:v>
              </c:pt>
              <c:pt idx="8">
                <c:v>12200.000000000002</c:v>
              </c:pt>
              <c:pt idx="9">
                <c:v>12000.000000000002</c:v>
              </c:pt>
              <c:pt idx="10">
                <c:v>17016.434651728014</c:v>
              </c:pt>
              <c:pt idx="11">
                <c:v>16844.548360746685</c:v>
              </c:pt>
              <c:pt idx="12">
                <c:v>16814.548360746681</c:v>
              </c:pt>
              <c:pt idx="13">
                <c:v>16524.548360746685</c:v>
              </c:pt>
              <c:pt idx="14">
                <c:v>15774.548360746681</c:v>
              </c:pt>
              <c:pt idx="15">
                <c:v>13857.2</c:v>
              </c:pt>
              <c:pt idx="16">
                <c:v>13474.200000000003</c:v>
              </c:pt>
              <c:pt idx="17">
                <c:v>13599.200000000003</c:v>
              </c:pt>
              <c:pt idx="18">
                <c:v>13881.4</c:v>
              </c:pt>
              <c:pt idx="19">
                <c:v>13387</c:v>
              </c:pt>
              <c:pt idx="20">
                <c:v>13126.6</c:v>
              </c:pt>
              <c:pt idx="21">
                <c:v>13041.6</c:v>
              </c:pt>
              <c:pt idx="22">
                <c:v>13476.7</c:v>
              </c:pt>
              <c:pt idx="23">
                <c:v>13877.2</c:v>
              </c:pt>
              <c:pt idx="24">
                <c:v>15269.1</c:v>
              </c:pt>
              <c:pt idx="25">
                <c:v>12692.296163394272</c:v>
              </c:pt>
              <c:pt idx="26">
                <c:v>12897.589618597305</c:v>
              </c:pt>
              <c:pt idx="27">
                <c:v>12326.480575985775</c:v>
              </c:pt>
              <c:pt idx="28">
                <c:v>11882.626351158657</c:v>
              </c:pt>
              <c:pt idx="29">
                <c:v>11433.577182829935</c:v>
              </c:pt>
              <c:pt idx="30">
                <c:v>11573.595598419106</c:v>
              </c:pt>
              <c:pt idx="31">
                <c:v>9894.295796171471</c:v>
              </c:pt>
              <c:pt idx="32">
                <c:v>9496.4803435742942</c:v>
              </c:pt>
              <c:pt idx="33">
                <c:v>9109.6461087260595</c:v>
              </c:pt>
              <c:pt idx="34">
                <c:v>9397.1654721211889</c:v>
              </c:pt>
              <c:pt idx="35">
                <c:v>9680.4249301592808</c:v>
              </c:pt>
              <c:pt idx="36">
                <c:v>9660.6368957959767</c:v>
              </c:pt>
              <c:pt idx="37">
                <c:v>9743.6530607216118</c:v>
              </c:pt>
              <c:pt idx="38">
                <c:v>9839.5070267096944</c:v>
              </c:pt>
              <c:pt idx="39">
                <c:v>9810.9576124814866</c:v>
              </c:pt>
              <c:pt idx="40">
                <c:v>9789.2215467474816</c:v>
              </c:pt>
              <c:pt idx="41">
                <c:v>10188.145226131977</c:v>
              </c:pt>
              <c:pt idx="42">
                <c:v>10241.070002482358</c:v>
              </c:pt>
              <c:pt idx="43">
                <c:v>10111.284653250514</c:v>
              </c:pt>
              <c:pt idx="44">
                <c:v>10155.682106124561</c:v>
              </c:pt>
              <c:pt idx="45">
                <c:v>10497.125663617458</c:v>
              </c:pt>
              <c:pt idx="46">
                <c:v>10410.940440585955</c:v>
              </c:pt>
              <c:pt idx="47">
                <c:v>10515.986129999887</c:v>
              </c:pt>
              <c:pt idx="48">
                <c:v>10526.491754140272</c:v>
              </c:pt>
              <c:pt idx="49">
                <c:v>10400.633150436051</c:v>
              </c:pt>
              <c:pt idx="50">
                <c:v>11558.361516432911</c:v>
              </c:pt>
              <c:pt idx="51">
                <c:v>11199.606204813144</c:v>
              </c:pt>
              <c:pt idx="52">
                <c:v>10863.430039661085</c:v>
              </c:pt>
            </c:numLit>
          </c:val>
          <c:extLst>
            <c:ext xmlns:c16="http://schemas.microsoft.com/office/drawing/2014/chart" uri="{C3380CC4-5D6E-409C-BE32-E72D297353CC}">
              <c16:uniqueId val="{00000003-71A7-4A3F-A7D8-C37CD62FCBA7}"/>
            </c:ext>
          </c:extLst>
        </c:ser>
        <c:ser>
          <c:idx val="5"/>
          <c:order val="4"/>
          <c:tx>
            <c:v>Municipal and Industrial Uses</c:v>
          </c:tx>
          <c:spPr>
            <a:solidFill>
              <a:srgbClr val="DF5327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3"/>
              <c:pt idx="0">
                <c:v>1971</c:v>
              </c:pt>
              <c:pt idx="1">
                <c:v>1972</c:v>
              </c:pt>
              <c:pt idx="2">
                <c:v>1973</c:v>
              </c:pt>
              <c:pt idx="3">
                <c:v>1974</c:v>
              </c:pt>
              <c:pt idx="4">
                <c:v>1975</c:v>
              </c:pt>
              <c:pt idx="5">
                <c:v>1976</c:v>
              </c:pt>
              <c:pt idx="6">
                <c:v>1977</c:v>
              </c:pt>
              <c:pt idx="7">
                <c:v>1978</c:v>
              </c:pt>
              <c:pt idx="8">
                <c:v>1979</c:v>
              </c:pt>
              <c:pt idx="9">
                <c:v>1980</c:v>
              </c:pt>
              <c:pt idx="10">
                <c:v>1981</c:v>
              </c:pt>
              <c:pt idx="11">
                <c:v>1982</c:v>
              </c:pt>
              <c:pt idx="12">
                <c:v>1983</c:v>
              </c:pt>
              <c:pt idx="13">
                <c:v>1984</c:v>
              </c:pt>
              <c:pt idx="14">
                <c:v>1985</c:v>
              </c:pt>
              <c:pt idx="15">
                <c:v>1986</c:v>
              </c:pt>
              <c:pt idx="16">
                <c:v>1987</c:v>
              </c:pt>
              <c:pt idx="17">
                <c:v>1988</c:v>
              </c:pt>
              <c:pt idx="18">
                <c:v>1989</c:v>
              </c:pt>
              <c:pt idx="19">
                <c:v>1990</c:v>
              </c:pt>
              <c:pt idx="20">
                <c:v>1991</c:v>
              </c:pt>
              <c:pt idx="21">
                <c:v>1992</c:v>
              </c:pt>
              <c:pt idx="22">
                <c:v>1993</c:v>
              </c:pt>
              <c:pt idx="23">
                <c:v>1994</c:v>
              </c:pt>
              <c:pt idx="24">
                <c:v>1995</c:v>
              </c:pt>
              <c:pt idx="25">
                <c:v>1996</c:v>
              </c:pt>
              <c:pt idx="26">
                <c:v>1997</c:v>
              </c:pt>
              <c:pt idx="27">
                <c:v>1998</c:v>
              </c:pt>
              <c:pt idx="28">
                <c:v>1999</c:v>
              </c:pt>
              <c:pt idx="29">
                <c:v>2000</c:v>
              </c:pt>
              <c:pt idx="30">
                <c:v>2001</c:v>
              </c:pt>
              <c:pt idx="31">
                <c:v>2002</c:v>
              </c:pt>
              <c:pt idx="32">
                <c:v>2003</c:v>
              </c:pt>
              <c:pt idx="33">
                <c:v>2004</c:v>
              </c:pt>
              <c:pt idx="34">
                <c:v>2005</c:v>
              </c:pt>
              <c:pt idx="35">
                <c:v>2006</c:v>
              </c:pt>
              <c:pt idx="36">
                <c:v>2007</c:v>
              </c:pt>
              <c:pt idx="37">
                <c:v>2008</c:v>
              </c:pt>
              <c:pt idx="38">
                <c:v>2009</c:v>
              </c:pt>
              <c:pt idx="39">
                <c:v>2010</c:v>
              </c:pt>
              <c:pt idx="40">
                <c:v>2011</c:v>
              </c:pt>
              <c:pt idx="41">
                <c:v>2012</c:v>
              </c:pt>
              <c:pt idx="42">
                <c:v>2013</c:v>
              </c:pt>
              <c:pt idx="43">
                <c:v>2014</c:v>
              </c:pt>
              <c:pt idx="44">
                <c:v>2015</c:v>
              </c:pt>
              <c:pt idx="45">
                <c:v>2016</c:v>
              </c:pt>
              <c:pt idx="46">
                <c:v>2017</c:v>
              </c:pt>
              <c:pt idx="47">
                <c:v>2018</c:v>
              </c:pt>
              <c:pt idx="48">
                <c:v>2019</c:v>
              </c:pt>
              <c:pt idx="49">
                <c:v>2020</c:v>
              </c:pt>
              <c:pt idx="50">
                <c:v>2021</c:v>
              </c:pt>
              <c:pt idx="51">
                <c:v>2022</c:v>
              </c:pt>
              <c:pt idx="52">
                <c:v>2023</c:v>
              </c:pt>
            </c:numLit>
          </c:cat>
          <c:val>
            <c:numLit>
              <c:formatCode>General</c:formatCode>
              <c:ptCount val="53"/>
              <c:pt idx="0">
                <c:v>34600</c:v>
              </c:pt>
              <c:pt idx="1">
                <c:v>36300</c:v>
              </c:pt>
              <c:pt idx="2">
                <c:v>37000</c:v>
              </c:pt>
              <c:pt idx="3">
                <c:v>38500</c:v>
              </c:pt>
              <c:pt idx="4">
                <c:v>38700</c:v>
              </c:pt>
              <c:pt idx="5">
                <c:v>30110</c:v>
              </c:pt>
              <c:pt idx="6">
                <c:v>31530</c:v>
              </c:pt>
              <c:pt idx="7">
                <c:v>33550</c:v>
              </c:pt>
              <c:pt idx="8">
                <c:v>34720</c:v>
              </c:pt>
              <c:pt idx="9">
                <c:v>36130</c:v>
              </c:pt>
              <c:pt idx="10">
                <c:v>47230</c:v>
              </c:pt>
              <c:pt idx="11">
                <c:v>48670</c:v>
              </c:pt>
              <c:pt idx="12">
                <c:v>50250</c:v>
              </c:pt>
              <c:pt idx="13">
                <c:v>52280</c:v>
              </c:pt>
              <c:pt idx="14">
                <c:v>58190</c:v>
              </c:pt>
              <c:pt idx="15">
                <c:v>58393.460180222231</c:v>
              </c:pt>
              <c:pt idx="16">
                <c:v>58613.690270333362</c:v>
              </c:pt>
              <c:pt idx="17">
                <c:v>59628.690270333347</c:v>
              </c:pt>
              <c:pt idx="18">
                <c:v>59414.460180222231</c:v>
              </c:pt>
              <c:pt idx="19">
                <c:v>58732</c:v>
              </c:pt>
              <c:pt idx="20">
                <c:v>59023.235878136409</c:v>
              </c:pt>
              <c:pt idx="21">
                <c:v>60075.853817204603</c:v>
              </c:pt>
              <c:pt idx="22">
                <c:v>61202.853817204603</c:v>
              </c:pt>
              <c:pt idx="23">
                <c:v>62295.235878136395</c:v>
              </c:pt>
              <c:pt idx="24">
                <c:v>63630</c:v>
              </c:pt>
              <c:pt idx="25">
                <c:v>65426.329523043874</c:v>
              </c:pt>
              <c:pt idx="26">
                <c:v>67209.93797792666</c:v>
              </c:pt>
              <c:pt idx="27">
                <c:v>70168.968067985013</c:v>
              </c:pt>
              <c:pt idx="28">
                <c:v>72913.687118499569</c:v>
              </c:pt>
              <c:pt idx="29">
                <c:v>75592.394574793536</c:v>
              </c:pt>
              <c:pt idx="30">
                <c:v>75097.395141415414</c:v>
              </c:pt>
              <c:pt idx="31">
                <c:v>74876.913350577641</c:v>
              </c:pt>
              <c:pt idx="32">
                <c:v>74324.076228695776</c:v>
              </c:pt>
              <c:pt idx="33">
                <c:v>73328.79006210035</c:v>
              </c:pt>
              <c:pt idx="34">
                <c:v>72682.431455637721</c:v>
              </c:pt>
              <c:pt idx="35">
                <c:v>74027.234012960922</c:v>
              </c:pt>
              <c:pt idx="36">
                <c:v>73814.783758667676</c:v>
              </c:pt>
              <c:pt idx="37">
                <c:v>74892.523956477424</c:v>
              </c:pt>
              <c:pt idx="38">
                <c:v>76111.712164823082</c:v>
              </c:pt>
              <c:pt idx="39">
                <c:v>77583.543130815917</c:v>
              </c:pt>
              <c:pt idx="40">
                <c:v>77049.352423725679</c:v>
              </c:pt>
              <c:pt idx="41">
                <c:v>76785.315038929126</c:v>
              </c:pt>
              <c:pt idx="42">
                <c:v>76937.207374482707</c:v>
              </c:pt>
              <c:pt idx="43">
                <c:v>77047.155777954438</c:v>
              </c:pt>
              <c:pt idx="44">
                <c:v>77603.418039299984</c:v>
              </c:pt>
              <c:pt idx="45">
                <c:v>78556.906570351886</c:v>
              </c:pt>
              <c:pt idx="46">
                <c:v>78732.471575554402</c:v>
              </c:pt>
              <c:pt idx="47">
                <c:v>78914.480420786189</c:v>
              </c:pt>
              <c:pt idx="48">
                <c:v>78867.80232400533</c:v>
              </c:pt>
              <c:pt idx="49">
                <c:v>78374.65793555323</c:v>
              </c:pt>
              <c:pt idx="50">
                <c:v>79360.306478652332</c:v>
              </c:pt>
              <c:pt idx="51">
                <c:v>78866.963636545275</c:v>
              </c:pt>
              <c:pt idx="52">
                <c:v>79530.867398564369</c:v>
              </c:pt>
            </c:numLit>
          </c:val>
          <c:extLst>
            <c:ext xmlns:c16="http://schemas.microsoft.com/office/drawing/2014/chart" uri="{C3380CC4-5D6E-409C-BE32-E72D297353CC}">
              <c16:uniqueId val="{00000004-71A7-4A3F-A7D8-C37CD62FCBA7}"/>
            </c:ext>
          </c:extLst>
        </c:ser>
        <c:ser>
          <c:idx val="6"/>
          <c:order val="5"/>
          <c:tx>
            <c:v>Power Uses</c:v>
          </c:tx>
          <c:spPr>
            <a:solidFill>
              <a:srgbClr val="27536B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3"/>
              <c:pt idx="0">
                <c:v>1971</c:v>
              </c:pt>
              <c:pt idx="1">
                <c:v>1972</c:v>
              </c:pt>
              <c:pt idx="2">
                <c:v>1973</c:v>
              </c:pt>
              <c:pt idx="3">
                <c:v>1974</c:v>
              </c:pt>
              <c:pt idx="4">
                <c:v>1975</c:v>
              </c:pt>
              <c:pt idx="5">
                <c:v>1976</c:v>
              </c:pt>
              <c:pt idx="6">
                <c:v>1977</c:v>
              </c:pt>
              <c:pt idx="7">
                <c:v>1978</c:v>
              </c:pt>
              <c:pt idx="8">
                <c:v>1979</c:v>
              </c:pt>
              <c:pt idx="9">
                <c:v>1980</c:v>
              </c:pt>
              <c:pt idx="10">
                <c:v>1981</c:v>
              </c:pt>
              <c:pt idx="11">
                <c:v>1982</c:v>
              </c:pt>
              <c:pt idx="12">
                <c:v>1983</c:v>
              </c:pt>
              <c:pt idx="13">
                <c:v>1984</c:v>
              </c:pt>
              <c:pt idx="14">
                <c:v>1985</c:v>
              </c:pt>
              <c:pt idx="15">
                <c:v>1986</c:v>
              </c:pt>
              <c:pt idx="16">
                <c:v>1987</c:v>
              </c:pt>
              <c:pt idx="17">
                <c:v>1988</c:v>
              </c:pt>
              <c:pt idx="18">
                <c:v>1989</c:v>
              </c:pt>
              <c:pt idx="19">
                <c:v>1990</c:v>
              </c:pt>
              <c:pt idx="20">
                <c:v>1991</c:v>
              </c:pt>
              <c:pt idx="21">
                <c:v>1992</c:v>
              </c:pt>
              <c:pt idx="22">
                <c:v>1993</c:v>
              </c:pt>
              <c:pt idx="23">
                <c:v>1994</c:v>
              </c:pt>
              <c:pt idx="24">
                <c:v>1995</c:v>
              </c:pt>
              <c:pt idx="25">
                <c:v>1996</c:v>
              </c:pt>
              <c:pt idx="26">
                <c:v>1997</c:v>
              </c:pt>
              <c:pt idx="27">
                <c:v>1998</c:v>
              </c:pt>
              <c:pt idx="28">
                <c:v>1999</c:v>
              </c:pt>
              <c:pt idx="29">
                <c:v>2000</c:v>
              </c:pt>
              <c:pt idx="30">
                <c:v>2001</c:v>
              </c:pt>
              <c:pt idx="31">
                <c:v>2002</c:v>
              </c:pt>
              <c:pt idx="32">
                <c:v>2003</c:v>
              </c:pt>
              <c:pt idx="33">
                <c:v>2004</c:v>
              </c:pt>
              <c:pt idx="34">
                <c:v>2005</c:v>
              </c:pt>
              <c:pt idx="35">
                <c:v>2006</c:v>
              </c:pt>
              <c:pt idx="36">
                <c:v>2007</c:v>
              </c:pt>
              <c:pt idx="37">
                <c:v>2008</c:v>
              </c:pt>
              <c:pt idx="38">
                <c:v>2009</c:v>
              </c:pt>
              <c:pt idx="39">
                <c:v>2010</c:v>
              </c:pt>
              <c:pt idx="40">
                <c:v>2011</c:v>
              </c:pt>
              <c:pt idx="41">
                <c:v>2012</c:v>
              </c:pt>
              <c:pt idx="42">
                <c:v>2013</c:v>
              </c:pt>
              <c:pt idx="43">
                <c:v>2014</c:v>
              </c:pt>
              <c:pt idx="44">
                <c:v>2015</c:v>
              </c:pt>
              <c:pt idx="45">
                <c:v>2016</c:v>
              </c:pt>
              <c:pt idx="46">
                <c:v>2017</c:v>
              </c:pt>
              <c:pt idx="47">
                <c:v>2018</c:v>
              </c:pt>
              <c:pt idx="48">
                <c:v>2019</c:v>
              </c:pt>
              <c:pt idx="49">
                <c:v>2020</c:v>
              </c:pt>
              <c:pt idx="50">
                <c:v>2021</c:v>
              </c:pt>
              <c:pt idx="51">
                <c:v>2022</c:v>
              </c:pt>
              <c:pt idx="52">
                <c:v>2023</c:v>
              </c:pt>
            </c:numLit>
          </c:cat>
          <c:val>
            <c:numLit>
              <c:formatCode>General</c:formatCode>
              <c:ptCount val="53"/>
              <c:pt idx="0">
                <c:v>28325.603999999999</c:v>
              </c:pt>
              <c:pt idx="1">
                <c:v>28504.4735</c:v>
              </c:pt>
              <c:pt idx="2">
                <c:v>40576.224000000002</c:v>
              </c:pt>
              <c:pt idx="3">
                <c:v>43549.103786</c:v>
              </c:pt>
              <c:pt idx="4">
                <c:v>61377.946462</c:v>
              </c:pt>
              <c:pt idx="5">
                <c:v>78978.199758324467</c:v>
              </c:pt>
              <c:pt idx="6">
                <c:v>94824.512756083874</c:v>
              </c:pt>
              <c:pt idx="7">
                <c:v>93774.547595355296</c:v>
              </c:pt>
              <c:pt idx="8">
                <c:v>105093.81882108757</c:v>
              </c:pt>
              <c:pt idx="9">
                <c:v>115982.58389882647</c:v>
              </c:pt>
              <c:pt idx="10">
                <c:v>115202.91433869355</c:v>
              </c:pt>
              <c:pt idx="11">
                <c:v>124253.24067008065</c:v>
              </c:pt>
              <c:pt idx="12">
                <c:v>117617.21974362443</c:v>
              </c:pt>
              <c:pt idx="13">
                <c:v>127112.20699999999</c:v>
              </c:pt>
              <c:pt idx="14">
                <c:v>145847.318</c:v>
              </c:pt>
              <c:pt idx="15">
                <c:v>126820.52099999999</c:v>
              </c:pt>
              <c:pt idx="16">
                <c:v>148854.27100000001</c:v>
              </c:pt>
              <c:pt idx="17">
                <c:v>157335.72399999999</c:v>
              </c:pt>
              <c:pt idx="18">
                <c:v>156734.74900000001</c:v>
              </c:pt>
              <c:pt idx="19">
                <c:v>150799.76</c:v>
              </c:pt>
              <c:pt idx="20">
                <c:v>154069.533</c:v>
              </c:pt>
              <c:pt idx="21">
                <c:v>159634.85999999999</c:v>
              </c:pt>
              <c:pt idx="22">
                <c:v>167912.65</c:v>
              </c:pt>
              <c:pt idx="23">
                <c:v>173778.34899999999</c:v>
              </c:pt>
              <c:pt idx="24">
                <c:v>154719.03</c:v>
              </c:pt>
              <c:pt idx="25">
                <c:v>160530.96999999997</c:v>
              </c:pt>
              <c:pt idx="26">
                <c:v>161036.92599999998</c:v>
              </c:pt>
              <c:pt idx="27">
                <c:v>171083.63130929295</c:v>
              </c:pt>
              <c:pt idx="28">
                <c:v>167271.77526185859</c:v>
              </c:pt>
              <c:pt idx="29">
                <c:v>165412.75526185861</c:v>
              </c:pt>
              <c:pt idx="30">
                <c:v>168445.05926185858</c:v>
              </c:pt>
              <c:pt idx="31">
                <c:v>167248.74426185858</c:v>
              </c:pt>
              <c:pt idx="32">
                <c:v>165538.81426185858</c:v>
              </c:pt>
              <c:pt idx="33">
                <c:v>167962.42026185861</c:v>
              </c:pt>
              <c:pt idx="34">
                <c:v>168162.74426185858</c:v>
              </c:pt>
              <c:pt idx="35">
                <c:v>174191.63426185859</c:v>
              </c:pt>
              <c:pt idx="36">
                <c:v>165610.00426185859</c:v>
              </c:pt>
              <c:pt idx="37">
                <c:v>167461.46472861196</c:v>
              </c:pt>
              <c:pt idx="38">
                <c:v>166786.30472861195</c:v>
              </c:pt>
              <c:pt idx="39">
                <c:v>163728.7364345747</c:v>
              </c:pt>
              <c:pt idx="40">
                <c:v>161674.66218190434</c:v>
              </c:pt>
              <c:pt idx="41">
                <c:v>160588.80609484241</c:v>
              </c:pt>
              <c:pt idx="42">
                <c:v>158271.27209321663</c:v>
              </c:pt>
              <c:pt idx="43">
                <c:v>152103.64609484241</c:v>
              </c:pt>
              <c:pt idx="44">
                <c:v>139028.947831358</c:v>
              </c:pt>
              <c:pt idx="45">
                <c:v>128542.46783135802</c:v>
              </c:pt>
              <c:pt idx="46">
                <c:v>131488.66783135801</c:v>
              </c:pt>
              <c:pt idx="47">
                <c:v>122665.63783135802</c:v>
              </c:pt>
              <c:pt idx="48">
                <c:v>123025.42424508886</c:v>
              </c:pt>
              <c:pt idx="49">
                <c:v>98543.26999999999</c:v>
              </c:pt>
              <c:pt idx="50">
                <c:v>104141.52644654425</c:v>
              </c:pt>
              <c:pt idx="51">
                <c:v>103598.34791489461</c:v>
              </c:pt>
              <c:pt idx="52">
                <c:v>76800.503893683082</c:v>
              </c:pt>
            </c:numLit>
          </c:val>
          <c:extLst>
            <c:ext xmlns:c16="http://schemas.microsoft.com/office/drawing/2014/chart" uri="{C3380CC4-5D6E-409C-BE32-E72D297353CC}">
              <c16:uniqueId val="{00000005-71A7-4A3F-A7D8-C37CD62FCBA7}"/>
            </c:ext>
          </c:extLst>
        </c:ser>
        <c:ser>
          <c:idx val="8"/>
          <c:order val="6"/>
          <c:tx>
            <c:v>Exports - Outside System</c:v>
          </c:tx>
          <c:spPr>
            <a:solidFill>
              <a:srgbClr val="94580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3"/>
              <c:pt idx="0">
                <c:v>1971</c:v>
              </c:pt>
              <c:pt idx="1">
                <c:v>1972</c:v>
              </c:pt>
              <c:pt idx="2">
                <c:v>1973</c:v>
              </c:pt>
              <c:pt idx="3">
                <c:v>1974</c:v>
              </c:pt>
              <c:pt idx="4">
                <c:v>1975</c:v>
              </c:pt>
              <c:pt idx="5">
                <c:v>1976</c:v>
              </c:pt>
              <c:pt idx="6">
                <c:v>1977</c:v>
              </c:pt>
              <c:pt idx="7">
                <c:v>1978</c:v>
              </c:pt>
              <c:pt idx="8">
                <c:v>1979</c:v>
              </c:pt>
              <c:pt idx="9">
                <c:v>1980</c:v>
              </c:pt>
              <c:pt idx="10">
                <c:v>1981</c:v>
              </c:pt>
              <c:pt idx="11">
                <c:v>1982</c:v>
              </c:pt>
              <c:pt idx="12">
                <c:v>1983</c:v>
              </c:pt>
              <c:pt idx="13">
                <c:v>1984</c:v>
              </c:pt>
              <c:pt idx="14">
                <c:v>1985</c:v>
              </c:pt>
              <c:pt idx="15">
                <c:v>1986</c:v>
              </c:pt>
              <c:pt idx="16">
                <c:v>1987</c:v>
              </c:pt>
              <c:pt idx="17">
                <c:v>1988</c:v>
              </c:pt>
              <c:pt idx="18">
                <c:v>1989</c:v>
              </c:pt>
              <c:pt idx="19">
                <c:v>1990</c:v>
              </c:pt>
              <c:pt idx="20">
                <c:v>1991</c:v>
              </c:pt>
              <c:pt idx="21">
                <c:v>1992</c:v>
              </c:pt>
              <c:pt idx="22">
                <c:v>1993</c:v>
              </c:pt>
              <c:pt idx="23">
                <c:v>1994</c:v>
              </c:pt>
              <c:pt idx="24">
                <c:v>1995</c:v>
              </c:pt>
              <c:pt idx="25">
                <c:v>1996</c:v>
              </c:pt>
              <c:pt idx="26">
                <c:v>1997</c:v>
              </c:pt>
              <c:pt idx="27">
                <c:v>1998</c:v>
              </c:pt>
              <c:pt idx="28">
                <c:v>1999</c:v>
              </c:pt>
              <c:pt idx="29">
                <c:v>2000</c:v>
              </c:pt>
              <c:pt idx="30">
                <c:v>2001</c:v>
              </c:pt>
              <c:pt idx="31">
                <c:v>2002</c:v>
              </c:pt>
              <c:pt idx="32">
                <c:v>2003</c:v>
              </c:pt>
              <c:pt idx="33">
                <c:v>2004</c:v>
              </c:pt>
              <c:pt idx="34">
                <c:v>2005</c:v>
              </c:pt>
              <c:pt idx="35">
                <c:v>2006</c:v>
              </c:pt>
              <c:pt idx="36">
                <c:v>2007</c:v>
              </c:pt>
              <c:pt idx="37">
                <c:v>2008</c:v>
              </c:pt>
              <c:pt idx="38">
                <c:v>2009</c:v>
              </c:pt>
              <c:pt idx="39">
                <c:v>2010</c:v>
              </c:pt>
              <c:pt idx="40">
                <c:v>2011</c:v>
              </c:pt>
              <c:pt idx="41">
                <c:v>2012</c:v>
              </c:pt>
              <c:pt idx="42">
                <c:v>2013</c:v>
              </c:pt>
              <c:pt idx="43">
                <c:v>2014</c:v>
              </c:pt>
              <c:pt idx="44">
                <c:v>2015</c:v>
              </c:pt>
              <c:pt idx="45">
                <c:v>2016</c:v>
              </c:pt>
              <c:pt idx="46">
                <c:v>2017</c:v>
              </c:pt>
              <c:pt idx="47">
                <c:v>2018</c:v>
              </c:pt>
              <c:pt idx="48">
                <c:v>2019</c:v>
              </c:pt>
              <c:pt idx="49">
                <c:v>2020</c:v>
              </c:pt>
              <c:pt idx="50">
                <c:v>2021</c:v>
              </c:pt>
              <c:pt idx="51">
                <c:v>2022</c:v>
              </c:pt>
              <c:pt idx="52">
                <c:v>2023</c:v>
              </c:pt>
            </c:numLit>
          </c:cat>
          <c:val>
            <c:numLit>
              <c:formatCode>General</c:formatCode>
              <c:ptCount val="53"/>
              <c:pt idx="0">
                <c:v>565123.58703541418</c:v>
              </c:pt>
              <c:pt idx="1">
                <c:v>654833.30012914026</c:v>
              </c:pt>
              <c:pt idx="2">
                <c:v>638789.82749061775</c:v>
              </c:pt>
              <c:pt idx="3">
                <c:v>672592.46509815427</c:v>
              </c:pt>
              <c:pt idx="4">
                <c:v>786408.48847585125</c:v>
              </c:pt>
              <c:pt idx="5">
                <c:v>709732.46599925461</c:v>
              </c:pt>
              <c:pt idx="6">
                <c:v>618722.32044525549</c:v>
              </c:pt>
              <c:pt idx="7">
                <c:v>862611.07373865577</c:v>
              </c:pt>
              <c:pt idx="8">
                <c:v>741372.51354797638</c:v>
              </c:pt>
              <c:pt idx="9">
                <c:v>663503.21610460011</c:v>
              </c:pt>
              <c:pt idx="10">
                <c:v>723495.56629219698</c:v>
              </c:pt>
              <c:pt idx="11">
                <c:v>759642.99352125009</c:v>
              </c:pt>
              <c:pt idx="12">
                <c:v>570960.55504413648</c:v>
              </c:pt>
              <c:pt idx="13">
                <c:v>577661.98654633597</c:v>
              </c:pt>
              <c:pt idx="14">
                <c:v>663181.84928691026</c:v>
              </c:pt>
              <c:pt idx="15">
                <c:v>688724.11064900015</c:v>
              </c:pt>
              <c:pt idx="16">
                <c:v>573348.44915799994</c:v>
              </c:pt>
              <c:pt idx="17">
                <c:v>728470.30651899998</c:v>
              </c:pt>
              <c:pt idx="18">
                <c:v>782011.71360099991</c:v>
              </c:pt>
              <c:pt idx="19">
                <c:v>696141.48283799994</c:v>
              </c:pt>
              <c:pt idx="20">
                <c:v>756285.25677040336</c:v>
              </c:pt>
              <c:pt idx="21">
                <c:v>751061.47924441448</c:v>
              </c:pt>
              <c:pt idx="22">
                <c:v>871360.64544532518</c:v>
              </c:pt>
              <c:pt idx="23">
                <c:v>757738.88884313521</c:v>
              </c:pt>
              <c:pt idx="24">
                <c:v>649885.33624405868</c:v>
              </c:pt>
              <c:pt idx="25">
                <c:v>687286.02369326516</c:v>
              </c:pt>
              <c:pt idx="26">
                <c:v>808318.28228313837</c:v>
              </c:pt>
              <c:pt idx="27">
                <c:v>640536.42698467162</c:v>
              </c:pt>
              <c:pt idx="28">
                <c:v>621594.36521621584</c:v>
              </c:pt>
              <c:pt idx="29">
                <c:v>785707.98509251443</c:v>
              </c:pt>
              <c:pt idx="30">
                <c:v>908157.81075944938</c:v>
              </c:pt>
              <c:pt idx="31">
                <c:v>668429.59422298148</c:v>
              </c:pt>
              <c:pt idx="32">
                <c:v>725862.62194874999</c:v>
              </c:pt>
              <c:pt idx="33">
                <c:v>727175.72710357874</c:v>
              </c:pt>
              <c:pt idx="34">
                <c:v>790984.77452010952</c:v>
              </c:pt>
              <c:pt idx="35">
                <c:v>869012.7030252266</c:v>
              </c:pt>
              <c:pt idx="36">
                <c:v>770158.99940811843</c:v>
              </c:pt>
              <c:pt idx="37">
                <c:v>949724.70499139954</c:v>
              </c:pt>
              <c:pt idx="38">
                <c:v>798793.84003242501</c:v>
              </c:pt>
              <c:pt idx="39">
                <c:v>685429.95580765931</c:v>
              </c:pt>
              <c:pt idx="40">
                <c:v>834800.08985597838</c:v>
              </c:pt>
              <c:pt idx="41">
                <c:v>727291.39065106353</c:v>
              </c:pt>
              <c:pt idx="42">
                <c:v>653215.66929420561</c:v>
              </c:pt>
              <c:pt idx="43">
                <c:v>646293.9359543341</c:v>
              </c:pt>
              <c:pt idx="44">
                <c:v>515019.20460636448</c:v>
              </c:pt>
              <c:pt idx="45">
                <c:v>679685.422977351</c:v>
              </c:pt>
              <c:pt idx="46">
                <c:v>793263.89753359603</c:v>
              </c:pt>
              <c:pt idx="47">
                <c:v>716344.48934649781</c:v>
              </c:pt>
              <c:pt idx="48">
                <c:v>843734.13328663574</c:v>
              </c:pt>
              <c:pt idx="49">
                <c:v>699992.48341612739</c:v>
              </c:pt>
              <c:pt idx="50">
                <c:v>716830.03735543939</c:v>
              </c:pt>
              <c:pt idx="51">
                <c:v>705268.20214084291</c:v>
              </c:pt>
              <c:pt idx="52">
                <c:v>764507.47743891121</c:v>
              </c:pt>
            </c:numLit>
          </c:val>
          <c:extLst>
            <c:ext xmlns:c16="http://schemas.microsoft.com/office/drawing/2014/chart" uri="{C3380CC4-5D6E-409C-BE32-E72D297353CC}">
              <c16:uniqueId val="{00000006-71A7-4A3F-A7D8-C37CD62FCBA7}"/>
            </c:ext>
          </c:extLst>
        </c:ser>
        <c:ser>
          <c:idx val="2"/>
          <c:order val="7"/>
          <c:tx>
            <c:v>Stockpond Uses</c:v>
          </c:tx>
          <c:spPr>
            <a:solidFill>
              <a:srgbClr val="F6920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3"/>
              <c:pt idx="0">
                <c:v>1971</c:v>
              </c:pt>
              <c:pt idx="1">
                <c:v>1972</c:v>
              </c:pt>
              <c:pt idx="2">
                <c:v>1973</c:v>
              </c:pt>
              <c:pt idx="3">
                <c:v>1974</c:v>
              </c:pt>
              <c:pt idx="4">
                <c:v>1975</c:v>
              </c:pt>
              <c:pt idx="5">
                <c:v>1976</c:v>
              </c:pt>
              <c:pt idx="6">
                <c:v>1977</c:v>
              </c:pt>
              <c:pt idx="7">
                <c:v>1978</c:v>
              </c:pt>
              <c:pt idx="8">
                <c:v>1979</c:v>
              </c:pt>
              <c:pt idx="9">
                <c:v>1980</c:v>
              </c:pt>
              <c:pt idx="10">
                <c:v>1981</c:v>
              </c:pt>
              <c:pt idx="11">
                <c:v>1982</c:v>
              </c:pt>
              <c:pt idx="12">
                <c:v>1983</c:v>
              </c:pt>
              <c:pt idx="13">
                <c:v>1984</c:v>
              </c:pt>
              <c:pt idx="14">
                <c:v>1985</c:v>
              </c:pt>
              <c:pt idx="15">
                <c:v>1986</c:v>
              </c:pt>
              <c:pt idx="16">
                <c:v>1987</c:v>
              </c:pt>
              <c:pt idx="17">
                <c:v>1988</c:v>
              </c:pt>
              <c:pt idx="18">
                <c:v>1989</c:v>
              </c:pt>
              <c:pt idx="19">
                <c:v>1990</c:v>
              </c:pt>
              <c:pt idx="20">
                <c:v>1991</c:v>
              </c:pt>
              <c:pt idx="21">
                <c:v>1992</c:v>
              </c:pt>
              <c:pt idx="22">
                <c:v>1993</c:v>
              </c:pt>
              <c:pt idx="23">
                <c:v>1994</c:v>
              </c:pt>
              <c:pt idx="24">
                <c:v>1995</c:v>
              </c:pt>
              <c:pt idx="25">
                <c:v>1996</c:v>
              </c:pt>
              <c:pt idx="26">
                <c:v>1997</c:v>
              </c:pt>
              <c:pt idx="27">
                <c:v>1998</c:v>
              </c:pt>
              <c:pt idx="28">
                <c:v>1999</c:v>
              </c:pt>
              <c:pt idx="29">
                <c:v>2000</c:v>
              </c:pt>
              <c:pt idx="30">
                <c:v>2001</c:v>
              </c:pt>
              <c:pt idx="31">
                <c:v>2002</c:v>
              </c:pt>
              <c:pt idx="32">
                <c:v>2003</c:v>
              </c:pt>
              <c:pt idx="33">
                <c:v>2004</c:v>
              </c:pt>
              <c:pt idx="34">
                <c:v>2005</c:v>
              </c:pt>
              <c:pt idx="35">
                <c:v>2006</c:v>
              </c:pt>
              <c:pt idx="36">
                <c:v>2007</c:v>
              </c:pt>
              <c:pt idx="37">
                <c:v>2008</c:v>
              </c:pt>
              <c:pt idx="38">
                <c:v>2009</c:v>
              </c:pt>
              <c:pt idx="39">
                <c:v>2010</c:v>
              </c:pt>
              <c:pt idx="40">
                <c:v>2011</c:v>
              </c:pt>
              <c:pt idx="41">
                <c:v>2012</c:v>
              </c:pt>
              <c:pt idx="42">
                <c:v>2013</c:v>
              </c:pt>
              <c:pt idx="43">
                <c:v>2014</c:v>
              </c:pt>
              <c:pt idx="44">
                <c:v>2015</c:v>
              </c:pt>
              <c:pt idx="45">
                <c:v>2016</c:v>
              </c:pt>
              <c:pt idx="46">
                <c:v>2017</c:v>
              </c:pt>
              <c:pt idx="47">
                <c:v>2018</c:v>
              </c:pt>
              <c:pt idx="48">
                <c:v>2019</c:v>
              </c:pt>
              <c:pt idx="49">
                <c:v>2020</c:v>
              </c:pt>
              <c:pt idx="50">
                <c:v>2021</c:v>
              </c:pt>
              <c:pt idx="51">
                <c:v>2022</c:v>
              </c:pt>
              <c:pt idx="52">
                <c:v>2023</c:v>
              </c:pt>
            </c:numLit>
          </c:cat>
          <c:val>
            <c:numLit>
              <c:formatCode>General</c:formatCode>
              <c:ptCount val="53"/>
              <c:pt idx="0">
                <c:v>22100.326147529537</c:v>
              </c:pt>
              <c:pt idx="1">
                <c:v>22280.10291613176</c:v>
              </c:pt>
              <c:pt idx="2">
                <c:v>19444.604817229872</c:v>
              </c:pt>
              <c:pt idx="3">
                <c:v>23060.031702625227</c:v>
              </c:pt>
              <c:pt idx="4">
                <c:v>19760.811655446734</c:v>
              </c:pt>
              <c:pt idx="5">
                <c:v>12265</c:v>
              </c:pt>
              <c:pt idx="6">
                <c:v>13548</c:v>
              </c:pt>
              <c:pt idx="7">
                <c:v>15381</c:v>
              </c:pt>
              <c:pt idx="8">
                <c:v>14146</c:v>
              </c:pt>
              <c:pt idx="9">
                <c:v>15798.000000000002</c:v>
              </c:pt>
              <c:pt idx="10">
                <c:v>21301.605348271987</c:v>
              </c:pt>
              <c:pt idx="11">
                <c:v>20421.841639253318</c:v>
              </c:pt>
              <c:pt idx="12">
                <c:v>20529.071639253314</c:v>
              </c:pt>
              <c:pt idx="13">
                <c:v>20596.981639253318</c:v>
              </c:pt>
              <c:pt idx="14">
                <c:v>20136.701639253315</c:v>
              </c:pt>
              <c:pt idx="15">
                <c:v>20542.5</c:v>
              </c:pt>
              <c:pt idx="16">
                <c:v>22910</c:v>
              </c:pt>
              <c:pt idx="17">
                <c:v>22896</c:v>
              </c:pt>
              <c:pt idx="18">
                <c:v>23906</c:v>
              </c:pt>
              <c:pt idx="19">
                <c:v>21890</c:v>
              </c:pt>
              <c:pt idx="20">
                <c:v>22565</c:v>
              </c:pt>
              <c:pt idx="21">
                <c:v>22356</c:v>
              </c:pt>
              <c:pt idx="22">
                <c:v>21723</c:v>
              </c:pt>
              <c:pt idx="23">
                <c:v>23289</c:v>
              </c:pt>
              <c:pt idx="24">
                <c:v>21668</c:v>
              </c:pt>
              <c:pt idx="25">
                <c:v>22361.522820223257</c:v>
              </c:pt>
              <c:pt idx="26">
                <c:v>20897.742338368778</c:v>
              </c:pt>
              <c:pt idx="27">
                <c:v>23055.738773600388</c:v>
              </c:pt>
              <c:pt idx="28">
                <c:v>23133.702220915329</c:v>
              </c:pt>
              <c:pt idx="29">
                <c:v>23605.859794066069</c:v>
              </c:pt>
              <c:pt idx="30">
                <c:v>23448.692061015274</c:v>
              </c:pt>
              <c:pt idx="31">
                <c:v>24024.092693544146</c:v>
              </c:pt>
              <c:pt idx="32">
                <c:v>23580.560668635855</c:v>
              </c:pt>
              <c:pt idx="33">
                <c:v>22657.869949681368</c:v>
              </c:pt>
              <c:pt idx="34">
                <c:v>21682.465413117548</c:v>
              </c:pt>
              <c:pt idx="35">
                <c:v>23097.06037358641</c:v>
              </c:pt>
              <c:pt idx="36">
                <c:v>22716.64973574816</c:v>
              </c:pt>
              <c:pt idx="37">
                <c:v>23216</c:v>
              </c:pt>
              <c:pt idx="38">
                <c:v>23703.899028987824</c:v>
              </c:pt>
              <c:pt idx="39">
                <c:v>22778.848024657349</c:v>
              </c:pt>
              <c:pt idx="40">
                <c:v>23242.360561781155</c:v>
              </c:pt>
              <c:pt idx="41">
                <c:v>23898.81805098445</c:v>
              </c:pt>
              <c:pt idx="42">
                <c:v>23141.001042315114</c:v>
              </c:pt>
              <c:pt idx="43">
                <c:v>22863.326244462729</c:v>
              </c:pt>
              <c:pt idx="44">
                <c:v>21475.272268463566</c:v>
              </c:pt>
              <c:pt idx="45">
                <c:v>23529.094049718911</c:v>
              </c:pt>
              <c:pt idx="46">
                <c:v>23624.260024272211</c:v>
              </c:pt>
              <c:pt idx="47">
                <c:v>24099.275022557435</c:v>
              </c:pt>
              <c:pt idx="48">
                <c:v>22550.959633833714</c:v>
              </c:pt>
              <c:pt idx="49">
                <c:v>24013.993445295586</c:v>
              </c:pt>
              <c:pt idx="50">
                <c:v>23279.202596351643</c:v>
              </c:pt>
              <c:pt idx="51">
                <c:v>23358.154770665664</c:v>
              </c:pt>
              <c:pt idx="52">
                <c:v>22894.309113587344</c:v>
              </c:pt>
            </c:numLit>
          </c:val>
          <c:extLst>
            <c:ext xmlns:c16="http://schemas.microsoft.com/office/drawing/2014/chart" uri="{C3380CC4-5D6E-409C-BE32-E72D297353CC}">
              <c16:uniqueId val="{00000007-71A7-4A3F-A7D8-C37CD62FCBA7}"/>
            </c:ext>
          </c:extLst>
        </c:ser>
        <c:ser>
          <c:idx val="7"/>
          <c:order val="8"/>
          <c:tx>
            <c:v>Mineral Uses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53"/>
              <c:pt idx="0">
                <c:v>1971</c:v>
              </c:pt>
              <c:pt idx="1">
                <c:v>1972</c:v>
              </c:pt>
              <c:pt idx="2">
                <c:v>1973</c:v>
              </c:pt>
              <c:pt idx="3">
                <c:v>1974</c:v>
              </c:pt>
              <c:pt idx="4">
                <c:v>1975</c:v>
              </c:pt>
              <c:pt idx="5">
                <c:v>1976</c:v>
              </c:pt>
              <c:pt idx="6">
                <c:v>1977</c:v>
              </c:pt>
              <c:pt idx="7">
                <c:v>1978</c:v>
              </c:pt>
              <c:pt idx="8">
                <c:v>1979</c:v>
              </c:pt>
              <c:pt idx="9">
                <c:v>1980</c:v>
              </c:pt>
              <c:pt idx="10">
                <c:v>1981</c:v>
              </c:pt>
              <c:pt idx="11">
                <c:v>1982</c:v>
              </c:pt>
              <c:pt idx="12">
                <c:v>1983</c:v>
              </c:pt>
              <c:pt idx="13">
                <c:v>1984</c:v>
              </c:pt>
              <c:pt idx="14">
                <c:v>1985</c:v>
              </c:pt>
              <c:pt idx="15">
                <c:v>1986</c:v>
              </c:pt>
              <c:pt idx="16">
                <c:v>1987</c:v>
              </c:pt>
              <c:pt idx="17">
                <c:v>1988</c:v>
              </c:pt>
              <c:pt idx="18">
                <c:v>1989</c:v>
              </c:pt>
              <c:pt idx="19">
                <c:v>1990</c:v>
              </c:pt>
              <c:pt idx="20">
                <c:v>1991</c:v>
              </c:pt>
              <c:pt idx="21">
                <c:v>1992</c:v>
              </c:pt>
              <c:pt idx="22">
                <c:v>1993</c:v>
              </c:pt>
              <c:pt idx="23">
                <c:v>1994</c:v>
              </c:pt>
              <c:pt idx="24">
                <c:v>1995</c:v>
              </c:pt>
              <c:pt idx="25">
                <c:v>1996</c:v>
              </c:pt>
              <c:pt idx="26">
                <c:v>1997</c:v>
              </c:pt>
              <c:pt idx="27">
                <c:v>1998</c:v>
              </c:pt>
              <c:pt idx="28">
                <c:v>1999</c:v>
              </c:pt>
              <c:pt idx="29">
                <c:v>2000</c:v>
              </c:pt>
              <c:pt idx="30">
                <c:v>2001</c:v>
              </c:pt>
              <c:pt idx="31">
                <c:v>2002</c:v>
              </c:pt>
              <c:pt idx="32">
                <c:v>2003</c:v>
              </c:pt>
              <c:pt idx="33">
                <c:v>2004</c:v>
              </c:pt>
              <c:pt idx="34">
                <c:v>2005</c:v>
              </c:pt>
              <c:pt idx="35">
                <c:v>2006</c:v>
              </c:pt>
              <c:pt idx="36">
                <c:v>2007</c:v>
              </c:pt>
              <c:pt idx="37">
                <c:v>2008</c:v>
              </c:pt>
              <c:pt idx="38">
                <c:v>2009</c:v>
              </c:pt>
              <c:pt idx="39">
                <c:v>2010</c:v>
              </c:pt>
              <c:pt idx="40">
                <c:v>2011</c:v>
              </c:pt>
              <c:pt idx="41">
                <c:v>2012</c:v>
              </c:pt>
              <c:pt idx="42">
                <c:v>2013</c:v>
              </c:pt>
              <c:pt idx="43">
                <c:v>2014</c:v>
              </c:pt>
              <c:pt idx="44">
                <c:v>2015</c:v>
              </c:pt>
              <c:pt idx="45">
                <c:v>2016</c:v>
              </c:pt>
              <c:pt idx="46">
                <c:v>2017</c:v>
              </c:pt>
              <c:pt idx="47">
                <c:v>2018</c:v>
              </c:pt>
              <c:pt idx="48">
                <c:v>2019</c:v>
              </c:pt>
              <c:pt idx="49">
                <c:v>2020</c:v>
              </c:pt>
              <c:pt idx="50">
                <c:v>2021</c:v>
              </c:pt>
              <c:pt idx="51">
                <c:v>2022</c:v>
              </c:pt>
              <c:pt idx="52">
                <c:v>2023</c:v>
              </c:pt>
            </c:numLit>
          </c:cat>
          <c:val>
            <c:numLit>
              <c:formatCode>General</c:formatCode>
              <c:ptCount val="53"/>
              <c:pt idx="0">
                <c:v>41082</c:v>
              </c:pt>
              <c:pt idx="1">
                <c:v>42331</c:v>
              </c:pt>
              <c:pt idx="2">
                <c:v>43589</c:v>
              </c:pt>
              <c:pt idx="3">
                <c:v>44838</c:v>
              </c:pt>
              <c:pt idx="4">
                <c:v>46087</c:v>
              </c:pt>
              <c:pt idx="5">
                <c:v>47360</c:v>
              </c:pt>
              <c:pt idx="6">
                <c:v>48750</c:v>
              </c:pt>
              <c:pt idx="7">
                <c:v>49750</c:v>
              </c:pt>
              <c:pt idx="8">
                <c:v>51250</c:v>
              </c:pt>
              <c:pt idx="9">
                <c:v>52350</c:v>
              </c:pt>
              <c:pt idx="10">
                <c:v>46352</c:v>
              </c:pt>
              <c:pt idx="11">
                <c:v>39543</c:v>
              </c:pt>
              <c:pt idx="12">
                <c:v>34335</c:v>
              </c:pt>
              <c:pt idx="13">
                <c:v>26776</c:v>
              </c:pt>
              <c:pt idx="14">
                <c:v>18020</c:v>
              </c:pt>
              <c:pt idx="15">
                <c:v>18878</c:v>
              </c:pt>
              <c:pt idx="16">
                <c:v>19736</c:v>
              </c:pt>
              <c:pt idx="17">
                <c:v>20594</c:v>
              </c:pt>
              <c:pt idx="18">
                <c:v>21452</c:v>
              </c:pt>
              <c:pt idx="19">
                <c:v>22310</c:v>
              </c:pt>
              <c:pt idx="20">
                <c:v>20245.999980000001</c:v>
              </c:pt>
              <c:pt idx="21">
                <c:v>18181.999960000001</c:v>
              </c:pt>
              <c:pt idx="22">
                <c:v>16117.999940000002</c:v>
              </c:pt>
              <c:pt idx="23">
                <c:v>14053.999919999998</c:v>
              </c:pt>
              <c:pt idx="24">
                <c:v>11989.999899999999</c:v>
              </c:pt>
              <c:pt idx="25">
                <c:v>11111.145226405009</c:v>
              </c:pt>
              <c:pt idx="26">
                <c:v>10232.290552810024</c:v>
              </c:pt>
              <c:pt idx="27">
                <c:v>9353.435879215036</c:v>
              </c:pt>
              <c:pt idx="28">
                <c:v>8474.5812056200484</c:v>
              </c:pt>
              <c:pt idx="29">
                <c:v>7595.7265320250626</c:v>
              </c:pt>
              <c:pt idx="30">
                <c:v>6674.2421022691015</c:v>
              </c:pt>
              <c:pt idx="31">
                <c:v>5752.7576725131412</c:v>
              </c:pt>
              <c:pt idx="32">
                <c:v>4831.2732427571809</c:v>
              </c:pt>
              <c:pt idx="33">
                <c:v>3909.7888130012198</c:v>
              </c:pt>
              <c:pt idx="34">
                <c:v>2988.304383245259</c:v>
              </c:pt>
              <c:pt idx="35">
                <c:v>3134.2148041454379</c:v>
              </c:pt>
              <c:pt idx="36">
                <c:v>3280.1252250456168</c:v>
              </c:pt>
              <c:pt idx="37">
                <c:v>3426.0356459457962</c:v>
              </c:pt>
              <c:pt idx="38">
                <c:v>3571.9460668459751</c:v>
              </c:pt>
              <c:pt idx="39">
                <c:v>3717.8564877461549</c:v>
              </c:pt>
              <c:pt idx="40">
                <c:v>3717.8564877461549</c:v>
              </c:pt>
              <c:pt idx="41">
                <c:v>3717.8564877461549</c:v>
              </c:pt>
              <c:pt idx="42">
                <c:v>3717.8564877461549</c:v>
              </c:pt>
              <c:pt idx="43">
                <c:v>3717.8564877461549</c:v>
              </c:pt>
              <c:pt idx="44">
                <c:v>3717.8564877461549</c:v>
              </c:pt>
              <c:pt idx="45">
                <c:v>3717.8564877461549</c:v>
              </c:pt>
              <c:pt idx="46">
                <c:v>3717.8564877461549</c:v>
              </c:pt>
              <c:pt idx="47">
                <c:v>3717.8564877461549</c:v>
              </c:pt>
              <c:pt idx="48">
                <c:v>3717.8564877461549</c:v>
              </c:pt>
              <c:pt idx="49">
                <c:v>3717.8564877461549</c:v>
              </c:pt>
              <c:pt idx="50">
                <c:v>3717.8564877461549</c:v>
              </c:pt>
              <c:pt idx="51">
                <c:v>3717.8564877461549</c:v>
              </c:pt>
              <c:pt idx="52">
                <c:v>3717.8564877461549</c:v>
              </c:pt>
            </c:numLit>
          </c:val>
          <c:extLst>
            <c:ext xmlns:c16="http://schemas.microsoft.com/office/drawing/2014/chart" uri="{C3380CC4-5D6E-409C-BE32-E72D297353CC}">
              <c16:uniqueId val="{00000008-71A7-4A3F-A7D8-C37CD62FC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78151504"/>
        <c:axId val="428647296"/>
      </c:barChart>
      <c:catAx>
        <c:axId val="5781515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28647296"/>
        <c:crosses val="autoZero"/>
        <c:auto val="1"/>
        <c:lblAlgn val="ctr"/>
        <c:lblOffset val="100"/>
        <c:tickLblSkip val="5"/>
        <c:noMultiLvlLbl val="0"/>
      </c:catAx>
      <c:valAx>
        <c:axId val="42864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Consumptive Use (acre-ft)</a:t>
                </a:r>
              </a:p>
            </c:rich>
          </c:tx>
          <c:layout>
            <c:manualLayout>
              <c:xMode val="edge"/>
              <c:yMode val="edge"/>
              <c:x val="9.2521202775636083E-3"/>
              <c:y val="0.22163502157827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7815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39841791171632"/>
          <c:y val="0.85654473955529598"/>
          <c:w val="0.83763172433052657"/>
          <c:h val="0.12955027782593226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928489841547583"/>
          <c:y val="2.6967592592592592E-2"/>
          <c:w val="0.83922669388548654"/>
          <c:h val="0.75256051326917461"/>
        </c:manualLayout>
      </c:layout>
      <c:areaChart>
        <c:grouping val="stacked"/>
        <c:varyColors val="0"/>
        <c:ser>
          <c:idx val="1"/>
          <c:order val="0"/>
          <c:tx>
            <c:strRef>
              <c:f>'[1]Irr Acreage By State By Trib'!$B$5</c:f>
              <c:strCache>
                <c:ptCount val="1"/>
                <c:pt idx="0">
                  <c:v>Green: Colorado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cat>
            <c:numRef>
              <c:f>'[1]Irr Acreage By State By Trib'!$C$3:$AN$3</c:f>
              <c:numCache>
                <c:formatCode>General</c:formatCode>
                <c:ptCount val="3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</c:numCache>
            </c:numRef>
          </c:cat>
          <c:val>
            <c:numRef>
              <c:f>'[1]Irr Acreage By State By Trib'!$C$5:$AN$5</c:f>
              <c:numCache>
                <c:formatCode>General</c:formatCode>
                <c:ptCount val="38"/>
                <c:pt idx="0">
                  <c:v>108564.09999999998</c:v>
                </c:pt>
                <c:pt idx="1">
                  <c:v>107770.3</c:v>
                </c:pt>
                <c:pt idx="2">
                  <c:v>123202.40000000001</c:v>
                </c:pt>
                <c:pt idx="3">
                  <c:v>115198.5</c:v>
                </c:pt>
                <c:pt idx="4">
                  <c:v>125362.40000000001</c:v>
                </c:pt>
                <c:pt idx="5">
                  <c:v>102816.08892633069</c:v>
                </c:pt>
                <c:pt idx="6">
                  <c:v>98001.317314082058</c:v>
                </c:pt>
                <c:pt idx="7">
                  <c:v>99899.431012212386</c:v>
                </c:pt>
                <c:pt idx="8">
                  <c:v>95855.855905529243</c:v>
                </c:pt>
                <c:pt idx="9">
                  <c:v>104803.05092445745</c:v>
                </c:pt>
                <c:pt idx="10">
                  <c:v>98979.611782208653</c:v>
                </c:pt>
                <c:pt idx="11">
                  <c:v>108085.37316349139</c:v>
                </c:pt>
                <c:pt idx="12">
                  <c:v>102461.94217328343</c:v>
                </c:pt>
                <c:pt idx="13">
                  <c:v>103640.83206349736</c:v>
                </c:pt>
                <c:pt idx="14">
                  <c:v>97617.476515637944</c:v>
                </c:pt>
                <c:pt idx="15">
                  <c:v>100278.16756028666</c:v>
                </c:pt>
                <c:pt idx="16">
                  <c:v>86203.521375833574</c:v>
                </c:pt>
                <c:pt idx="17">
                  <c:v>95480.509784935261</c:v>
                </c:pt>
                <c:pt idx="18">
                  <c:v>97060.702363609555</c:v>
                </c:pt>
                <c:pt idx="19">
                  <c:v>104468.92342616137</c:v>
                </c:pt>
                <c:pt idx="20">
                  <c:v>100290.47782344557</c:v>
                </c:pt>
                <c:pt idx="21">
                  <c:v>100123.90434397325</c:v>
                </c:pt>
                <c:pt idx="22">
                  <c:v>101864.89445180912</c:v>
                </c:pt>
                <c:pt idx="23">
                  <c:v>103892.64625657245</c:v>
                </c:pt>
                <c:pt idx="24">
                  <c:v>99301.722627086216</c:v>
                </c:pt>
                <c:pt idx="25">
                  <c:v>104850.9690602622</c:v>
                </c:pt>
                <c:pt idx="26">
                  <c:v>82490.842811442097</c:v>
                </c:pt>
                <c:pt idx="27">
                  <c:v>102191.32056681407</c:v>
                </c:pt>
                <c:pt idx="28">
                  <c:v>107064.96859287415</c:v>
                </c:pt>
                <c:pt idx="29">
                  <c:v>105069.5436251885</c:v>
                </c:pt>
                <c:pt idx="30">
                  <c:v>104981.50332494694</c:v>
                </c:pt>
                <c:pt idx="31">
                  <c:v>102824.00853897838</c:v>
                </c:pt>
                <c:pt idx="32">
                  <c:v>99295.140799311048</c:v>
                </c:pt>
                <c:pt idx="33">
                  <c:v>105942.53970859613</c:v>
                </c:pt>
                <c:pt idx="34">
                  <c:v>97207.632265601613</c:v>
                </c:pt>
                <c:pt idx="35">
                  <c:v>90844.521438965254</c:v>
                </c:pt>
                <c:pt idx="36">
                  <c:v>105076.12074530945</c:v>
                </c:pt>
                <c:pt idx="37">
                  <c:v>108079.62749925845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D-490E-A951-31EACECDF332}"/>
            </c:ext>
          </c:extLst>
        </c:ser>
        <c:ser>
          <c:idx val="5"/>
          <c:order val="1"/>
          <c:tx>
            <c:strRef>
              <c:f>'[1]Irr Acreage By State By Trib'!$B$9</c:f>
              <c:strCache>
                <c:ptCount val="1"/>
                <c:pt idx="0">
                  <c:v>Green: Utah</c:v>
                </c:pt>
              </c:strCache>
            </c:strRef>
          </c:tx>
          <c:spPr>
            <a:solidFill>
              <a:srgbClr val="D2E070"/>
            </a:solidFill>
            <a:ln>
              <a:noFill/>
            </a:ln>
            <a:effectLst/>
          </c:spPr>
          <c:cat>
            <c:numRef>
              <c:f>'[1]Irr Acreage By State By Trib'!$C$3:$AN$3</c:f>
              <c:numCache>
                <c:formatCode>General</c:formatCode>
                <c:ptCount val="3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</c:numCache>
            </c:numRef>
          </c:cat>
          <c:val>
            <c:numRef>
              <c:f>'[1]Irr Acreage By State By Trib'!$C$9:$AN$9</c:f>
              <c:numCache>
                <c:formatCode>General</c:formatCode>
                <c:ptCount val="38"/>
                <c:pt idx="0">
                  <c:v>235099.10000000006</c:v>
                </c:pt>
                <c:pt idx="1">
                  <c:v>237896.30000000008</c:v>
                </c:pt>
                <c:pt idx="2">
                  <c:v>234502.69999999998</c:v>
                </c:pt>
                <c:pt idx="3">
                  <c:v>227786.30000000002</c:v>
                </c:pt>
                <c:pt idx="4">
                  <c:v>234484.60000000006</c:v>
                </c:pt>
                <c:pt idx="5">
                  <c:v>252582.02679343231</c:v>
                </c:pt>
                <c:pt idx="6">
                  <c:v>220829.40418121833</c:v>
                </c:pt>
                <c:pt idx="7">
                  <c:v>247557.21491557153</c:v>
                </c:pt>
                <c:pt idx="8">
                  <c:v>212855.2801588889</c:v>
                </c:pt>
                <c:pt idx="9">
                  <c:v>269739.68375611614</c:v>
                </c:pt>
                <c:pt idx="10">
                  <c:v>247104.93033186041</c:v>
                </c:pt>
                <c:pt idx="11">
                  <c:v>287114.9778499626</c:v>
                </c:pt>
                <c:pt idx="12">
                  <c:v>274405.0738160903</c:v>
                </c:pt>
                <c:pt idx="13">
                  <c:v>276206.79994206713</c:v>
                </c:pt>
                <c:pt idx="14">
                  <c:v>246289.44500696182</c:v>
                </c:pt>
                <c:pt idx="15">
                  <c:v>255191.71387604435</c:v>
                </c:pt>
                <c:pt idx="16">
                  <c:v>178638.75544931143</c:v>
                </c:pt>
                <c:pt idx="17">
                  <c:v>215855.7675995286</c:v>
                </c:pt>
                <c:pt idx="18">
                  <c:v>232435.32436621888</c:v>
                </c:pt>
                <c:pt idx="19">
                  <c:v>273043.83823460602</c:v>
                </c:pt>
                <c:pt idx="20">
                  <c:v>247921.54312767865</c:v>
                </c:pt>
                <c:pt idx="21">
                  <c:v>230963.20675835019</c:v>
                </c:pt>
                <c:pt idx="22">
                  <c:v>249328.20618920209</c:v>
                </c:pt>
                <c:pt idx="23">
                  <c:v>257623.89370603304</c:v>
                </c:pt>
                <c:pt idx="24">
                  <c:v>261056.61097752332</c:v>
                </c:pt>
                <c:pt idx="25">
                  <c:v>289339.57637723873</c:v>
                </c:pt>
                <c:pt idx="26">
                  <c:v>229560.22395556926</c:v>
                </c:pt>
                <c:pt idx="27">
                  <c:v>250818.65645223865</c:v>
                </c:pt>
                <c:pt idx="28">
                  <c:v>258224.34401718128</c:v>
                </c:pt>
                <c:pt idx="29">
                  <c:v>283462.67961673252</c:v>
                </c:pt>
                <c:pt idx="30">
                  <c:v>276280.88293060602</c:v>
                </c:pt>
                <c:pt idx="31">
                  <c:v>275120.35109309969</c:v>
                </c:pt>
                <c:pt idx="32">
                  <c:v>227545.57766627613</c:v>
                </c:pt>
                <c:pt idx="33">
                  <c:v>289734.29360112321</c:v>
                </c:pt>
                <c:pt idx="34">
                  <c:v>254868.74482145809</c:v>
                </c:pt>
                <c:pt idx="35">
                  <c:v>231176.07618892577</c:v>
                </c:pt>
                <c:pt idx="36">
                  <c:v>249948.9495525797</c:v>
                </c:pt>
                <c:pt idx="37">
                  <c:v>289392.43937635049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D-490E-A951-31EACECDF332}"/>
            </c:ext>
          </c:extLst>
        </c:ser>
        <c:ser>
          <c:idx val="8"/>
          <c:order val="2"/>
          <c:tx>
            <c:strRef>
              <c:f>'[1]Irr Acreage By State By Trib'!$B$12</c:f>
              <c:strCache>
                <c:ptCount val="1"/>
                <c:pt idx="0">
                  <c:v>Green: Wyoming</c:v>
                </c:pt>
              </c:strCache>
            </c:strRef>
          </c:tx>
          <c:spPr>
            <a:solidFill>
              <a:srgbClr val="F0F4CE"/>
            </a:solidFill>
            <a:ln>
              <a:noFill/>
            </a:ln>
            <a:effectLst/>
          </c:spPr>
          <c:cat>
            <c:numRef>
              <c:f>'[1]Irr Acreage By State By Trib'!$C$3:$AN$3</c:f>
              <c:numCache>
                <c:formatCode>General</c:formatCode>
                <c:ptCount val="3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</c:numCache>
            </c:numRef>
          </c:cat>
          <c:val>
            <c:numRef>
              <c:f>'[1]Irr Acreage By State By Trib'!$C$12:$AN$12</c:f>
              <c:numCache>
                <c:formatCode>General</c:formatCode>
                <c:ptCount val="38"/>
                <c:pt idx="0">
                  <c:v>371794.9</c:v>
                </c:pt>
                <c:pt idx="1">
                  <c:v>367336.9</c:v>
                </c:pt>
                <c:pt idx="2">
                  <c:v>368721.40000000008</c:v>
                </c:pt>
                <c:pt idx="3">
                  <c:v>329173.2</c:v>
                </c:pt>
                <c:pt idx="4">
                  <c:v>339600.20000000007</c:v>
                </c:pt>
                <c:pt idx="5">
                  <c:v>315249.05261151138</c:v>
                </c:pt>
                <c:pt idx="6">
                  <c:v>253893.97416804801</c:v>
                </c:pt>
                <c:pt idx="7">
                  <c:v>309874.84485823876</c:v>
                </c:pt>
                <c:pt idx="8">
                  <c:v>265392.66864516179</c:v>
                </c:pt>
                <c:pt idx="9">
                  <c:v>303878.72796464863</c:v>
                </c:pt>
                <c:pt idx="10">
                  <c:v>313726.68099903187</c:v>
                </c:pt>
                <c:pt idx="11">
                  <c:v>327897.57143036101</c:v>
                </c:pt>
                <c:pt idx="12">
                  <c:v>343958.89307004429</c:v>
                </c:pt>
                <c:pt idx="13">
                  <c:v>328817.88276750292</c:v>
                </c:pt>
                <c:pt idx="14">
                  <c:v>276050.32196319703</c:v>
                </c:pt>
                <c:pt idx="15">
                  <c:v>275622.70407193364</c:v>
                </c:pt>
                <c:pt idx="16">
                  <c:v>248846.93383732298</c:v>
                </c:pt>
                <c:pt idx="17">
                  <c:v>278792.46221478761</c:v>
                </c:pt>
                <c:pt idx="18">
                  <c:v>305918.61414898734</c:v>
                </c:pt>
                <c:pt idx="19">
                  <c:v>312900.32678510377</c:v>
                </c:pt>
                <c:pt idx="20">
                  <c:v>283166.29130417627</c:v>
                </c:pt>
                <c:pt idx="21">
                  <c:v>273152.86464738159</c:v>
                </c:pt>
                <c:pt idx="22">
                  <c:v>294244.80277003261</c:v>
                </c:pt>
                <c:pt idx="23">
                  <c:v>318235.09835747408</c:v>
                </c:pt>
                <c:pt idx="24">
                  <c:v>309031.92394915619</c:v>
                </c:pt>
                <c:pt idx="25">
                  <c:v>313524.61730557593</c:v>
                </c:pt>
                <c:pt idx="26">
                  <c:v>262667.95744773035</c:v>
                </c:pt>
                <c:pt idx="27">
                  <c:v>295105.7302099248</c:v>
                </c:pt>
                <c:pt idx="28">
                  <c:v>337591.83125264681</c:v>
                </c:pt>
                <c:pt idx="29">
                  <c:v>341676.82748892781</c:v>
                </c:pt>
                <c:pt idx="30">
                  <c:v>328416.56042604044</c:v>
                </c:pt>
                <c:pt idx="31">
                  <c:v>330645.26513045747</c:v>
                </c:pt>
                <c:pt idx="32">
                  <c:v>319558.83521122509</c:v>
                </c:pt>
                <c:pt idx="33">
                  <c:v>332842.0428950779</c:v>
                </c:pt>
                <c:pt idx="34">
                  <c:v>317965.00647897733</c:v>
                </c:pt>
                <c:pt idx="35">
                  <c:v>292009.55971407995</c:v>
                </c:pt>
                <c:pt idx="36">
                  <c:v>320864.41979099018</c:v>
                </c:pt>
                <c:pt idx="37">
                  <c:v>350350.01818942383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7D-490E-A951-31EACECDF332}"/>
            </c:ext>
          </c:extLst>
        </c:ser>
        <c:ser>
          <c:idx val="0"/>
          <c:order val="3"/>
          <c:tx>
            <c:strRef>
              <c:f>'[1]Irr Acreage By State By Trib'!$B$4</c:f>
              <c:strCache>
                <c:ptCount val="1"/>
                <c:pt idx="0">
                  <c:v>San Juan-Colorado: Arizona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cat>
            <c:numRef>
              <c:f>'[1]Irr Acreage By State By Trib'!$C$3:$AN$3</c:f>
              <c:numCache>
                <c:formatCode>General</c:formatCode>
                <c:ptCount val="3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</c:numCache>
            </c:numRef>
          </c:cat>
          <c:val>
            <c:numRef>
              <c:f>'[1]Irr Acreage By State By Trib'!$C$4:$AN$4</c:f>
              <c:numCache>
                <c:formatCode>General</c:formatCode>
                <c:ptCount val="38"/>
                <c:pt idx="0">
                  <c:v>3542.6</c:v>
                </c:pt>
                <c:pt idx="1">
                  <c:v>3640.4</c:v>
                </c:pt>
                <c:pt idx="2">
                  <c:v>3605.4</c:v>
                </c:pt>
                <c:pt idx="3">
                  <c:v>3615.4</c:v>
                </c:pt>
                <c:pt idx="4">
                  <c:v>3615.4</c:v>
                </c:pt>
                <c:pt idx="5">
                  <c:v>60.801988786204184</c:v>
                </c:pt>
                <c:pt idx="6">
                  <c:v>960.04203536294949</c:v>
                </c:pt>
                <c:pt idx="7">
                  <c:v>740.5719735390652</c:v>
                </c:pt>
                <c:pt idx="8">
                  <c:v>443.58002685927278</c:v>
                </c:pt>
                <c:pt idx="9">
                  <c:v>670.64623881202192</c:v>
                </c:pt>
                <c:pt idx="10">
                  <c:v>255.99233465880877</c:v>
                </c:pt>
                <c:pt idx="11">
                  <c:v>602.45276153091731</c:v>
                </c:pt>
                <c:pt idx="12">
                  <c:v>396.01630736502779</c:v>
                </c:pt>
                <c:pt idx="13">
                  <c:v>432.02163048268142</c:v>
                </c:pt>
                <c:pt idx="14">
                  <c:v>263.6006838299628</c:v>
                </c:pt>
                <c:pt idx="15">
                  <c:v>368.23062504349514</c:v>
                </c:pt>
                <c:pt idx="16">
                  <c:v>121.00019611899978</c:v>
                </c:pt>
                <c:pt idx="17">
                  <c:v>376.68432128856182</c:v>
                </c:pt>
                <c:pt idx="18">
                  <c:v>176.22790022912577</c:v>
                </c:pt>
                <c:pt idx="19">
                  <c:v>861.40186688170377</c:v>
                </c:pt>
                <c:pt idx="20">
                  <c:v>115.57581383575477</c:v>
                </c:pt>
                <c:pt idx="21">
                  <c:v>707.69594738847638</c:v>
                </c:pt>
                <c:pt idx="22">
                  <c:v>271.72366040961145</c:v>
                </c:pt>
                <c:pt idx="23">
                  <c:v>82.730650165448878</c:v>
                </c:pt>
                <c:pt idx="24">
                  <c:v>448.33541859715979</c:v>
                </c:pt>
                <c:pt idx="25">
                  <c:v>264.94951516665213</c:v>
                </c:pt>
                <c:pt idx="26">
                  <c:v>46.220677752328285</c:v>
                </c:pt>
                <c:pt idx="27">
                  <c:v>423.63434797388413</c:v>
                </c:pt>
                <c:pt idx="28">
                  <c:v>57.720934457108783</c:v>
                </c:pt>
                <c:pt idx="29">
                  <c:v>1176.8160290751307</c:v>
                </c:pt>
                <c:pt idx="30">
                  <c:v>284.12094992333533</c:v>
                </c:pt>
                <c:pt idx="31">
                  <c:v>371.10443239555747</c:v>
                </c:pt>
                <c:pt idx="32">
                  <c:v>127.70087976837078</c:v>
                </c:pt>
                <c:pt idx="33">
                  <c:v>735.96085187829567</c:v>
                </c:pt>
                <c:pt idx="34">
                  <c:v>99.884434694091667</c:v>
                </c:pt>
                <c:pt idx="35">
                  <c:v>95.003948453126327</c:v>
                </c:pt>
                <c:pt idx="36">
                  <c:v>1676.5208249655202</c:v>
                </c:pt>
                <c:pt idx="37">
                  <c:v>348.19438088342815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7D-490E-A951-31EACECDF332}"/>
            </c:ext>
          </c:extLst>
        </c:ser>
        <c:ser>
          <c:idx val="3"/>
          <c:order val="4"/>
          <c:tx>
            <c:strRef>
              <c:f>'[1]Irr Acreage By State By Trib'!$B$7</c:f>
              <c:strCache>
                <c:ptCount val="1"/>
                <c:pt idx="0">
                  <c:v>San Juan-Colorado: Colorado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'[1]Irr Acreage By State By Trib'!$C$3:$AN$3</c:f>
              <c:numCache>
                <c:formatCode>General</c:formatCode>
                <c:ptCount val="3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</c:numCache>
            </c:numRef>
          </c:cat>
          <c:val>
            <c:numRef>
              <c:f>'[1]Irr Acreage By State By Trib'!$C$7:$AN$7</c:f>
              <c:numCache>
                <c:formatCode>General</c:formatCode>
                <c:ptCount val="38"/>
                <c:pt idx="0">
                  <c:v>161922.79999999999</c:v>
                </c:pt>
                <c:pt idx="1">
                  <c:v>183883.40000000002</c:v>
                </c:pt>
                <c:pt idx="2">
                  <c:v>200950.69999999998</c:v>
                </c:pt>
                <c:pt idx="3">
                  <c:v>206288.1</c:v>
                </c:pt>
                <c:pt idx="4">
                  <c:v>215620.2</c:v>
                </c:pt>
                <c:pt idx="5">
                  <c:v>167611.68098551399</c:v>
                </c:pt>
                <c:pt idx="6">
                  <c:v>189081.82556746338</c:v>
                </c:pt>
                <c:pt idx="7">
                  <c:v>173714.39180758898</c:v>
                </c:pt>
                <c:pt idx="8">
                  <c:v>179721.99534121444</c:v>
                </c:pt>
                <c:pt idx="9">
                  <c:v>183443.24444658824</c:v>
                </c:pt>
                <c:pt idx="10">
                  <c:v>158324.20083486044</c:v>
                </c:pt>
                <c:pt idx="11">
                  <c:v>195298.0192348171</c:v>
                </c:pt>
                <c:pt idx="12">
                  <c:v>177546.19123077273</c:v>
                </c:pt>
                <c:pt idx="13">
                  <c:v>188415.85837396921</c:v>
                </c:pt>
                <c:pt idx="14">
                  <c:v>163969.26050624897</c:v>
                </c:pt>
                <c:pt idx="15">
                  <c:v>170340.51324363923</c:v>
                </c:pt>
                <c:pt idx="16">
                  <c:v>117483.69224088645</c:v>
                </c:pt>
                <c:pt idx="17">
                  <c:v>157519.82681731391</c:v>
                </c:pt>
                <c:pt idx="18">
                  <c:v>166157.48773410512</c:v>
                </c:pt>
                <c:pt idx="19">
                  <c:v>178151.36403364426</c:v>
                </c:pt>
                <c:pt idx="20">
                  <c:v>176523.38377740479</c:v>
                </c:pt>
                <c:pt idx="21">
                  <c:v>171507.25163609904</c:v>
                </c:pt>
                <c:pt idx="22">
                  <c:v>170545.25882832633</c:v>
                </c:pt>
                <c:pt idx="23">
                  <c:v>170970.53796237946</c:v>
                </c:pt>
                <c:pt idx="24">
                  <c:v>173432.3924562824</c:v>
                </c:pt>
                <c:pt idx="25">
                  <c:v>163174.74269725737</c:v>
                </c:pt>
                <c:pt idx="26">
                  <c:v>145380.23249747936</c:v>
                </c:pt>
                <c:pt idx="27">
                  <c:v>156088.86389191376</c:v>
                </c:pt>
                <c:pt idx="28">
                  <c:v>154827.13605279633</c:v>
                </c:pt>
                <c:pt idx="29">
                  <c:v>179044.82688621551</c:v>
                </c:pt>
                <c:pt idx="30">
                  <c:v>166976.14800968344</c:v>
                </c:pt>
                <c:pt idx="31">
                  <c:v>161513.3564441108</c:v>
                </c:pt>
                <c:pt idx="32">
                  <c:v>120541.94220671622</c:v>
                </c:pt>
                <c:pt idx="33">
                  <c:v>172997.1631961329</c:v>
                </c:pt>
                <c:pt idx="34">
                  <c:v>133281.16314670365</c:v>
                </c:pt>
                <c:pt idx="35">
                  <c:v>122764.32333481759</c:v>
                </c:pt>
                <c:pt idx="36">
                  <c:v>159158.54657839896</c:v>
                </c:pt>
                <c:pt idx="37">
                  <c:v>173175.30031695607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7D-490E-A951-31EACECDF332}"/>
            </c:ext>
          </c:extLst>
        </c:ser>
        <c:ser>
          <c:idx val="4"/>
          <c:order val="5"/>
          <c:tx>
            <c:strRef>
              <c:f>'[1]Irr Acreage By State By Trib'!$B$8</c:f>
              <c:strCache>
                <c:ptCount val="1"/>
                <c:pt idx="0">
                  <c:v>San Juan-Colorado: New Mexico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'[1]Irr Acreage By State By Trib'!$C$3:$AN$3</c:f>
              <c:numCache>
                <c:formatCode>General</c:formatCode>
                <c:ptCount val="3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</c:numCache>
            </c:numRef>
          </c:cat>
          <c:val>
            <c:numRef>
              <c:f>'[1]Irr Acreage By State By Trib'!$C$8:$AN$8</c:f>
              <c:numCache>
                <c:formatCode>General</c:formatCode>
                <c:ptCount val="38"/>
                <c:pt idx="0">
                  <c:v>68577.934936479127</c:v>
                </c:pt>
                <c:pt idx="1">
                  <c:v>69008.867299714795</c:v>
                </c:pt>
                <c:pt idx="2">
                  <c:v>68965.899662950484</c:v>
                </c:pt>
                <c:pt idx="3">
                  <c:v>74526.852026186156</c:v>
                </c:pt>
                <c:pt idx="4">
                  <c:v>74213.88438942183</c:v>
                </c:pt>
                <c:pt idx="5">
                  <c:v>63527.015554304075</c:v>
                </c:pt>
                <c:pt idx="6">
                  <c:v>58082.03846684868</c:v>
                </c:pt>
                <c:pt idx="7">
                  <c:v>63581.145771966927</c:v>
                </c:pt>
                <c:pt idx="8">
                  <c:v>66030.717913491477</c:v>
                </c:pt>
                <c:pt idx="9">
                  <c:v>68602.664059049741</c:v>
                </c:pt>
                <c:pt idx="10">
                  <c:v>66661.801780724782</c:v>
                </c:pt>
                <c:pt idx="11">
                  <c:v>73200.695504950025</c:v>
                </c:pt>
                <c:pt idx="12">
                  <c:v>68719.799219977504</c:v>
                </c:pt>
                <c:pt idx="13">
                  <c:v>70960.850727574943</c:v>
                </c:pt>
                <c:pt idx="14">
                  <c:v>63750.330511227534</c:v>
                </c:pt>
                <c:pt idx="15">
                  <c:v>66449.017395308605</c:v>
                </c:pt>
                <c:pt idx="16">
                  <c:v>69853.916138132947</c:v>
                </c:pt>
                <c:pt idx="17">
                  <c:v>77289.20529917533</c:v>
                </c:pt>
                <c:pt idx="18">
                  <c:v>78066.844548890993</c:v>
                </c:pt>
                <c:pt idx="19">
                  <c:v>76969.052040688854</c:v>
                </c:pt>
                <c:pt idx="20">
                  <c:v>78222.76803374241</c:v>
                </c:pt>
                <c:pt idx="21">
                  <c:v>78434.010593286308</c:v>
                </c:pt>
                <c:pt idx="22">
                  <c:v>76785.776287317014</c:v>
                </c:pt>
                <c:pt idx="23">
                  <c:v>81149.593249932164</c:v>
                </c:pt>
                <c:pt idx="24">
                  <c:v>83074.401917507348</c:v>
                </c:pt>
                <c:pt idx="25">
                  <c:v>82323.416478168539</c:v>
                </c:pt>
                <c:pt idx="26">
                  <c:v>81107.347009651799</c:v>
                </c:pt>
                <c:pt idx="27">
                  <c:v>80911.995316154949</c:v>
                </c:pt>
                <c:pt idx="28">
                  <c:v>79755.470165396444</c:v>
                </c:pt>
                <c:pt idx="29">
                  <c:v>85474.72594125726</c:v>
                </c:pt>
                <c:pt idx="30">
                  <c:v>74592.53263917935</c:v>
                </c:pt>
                <c:pt idx="31">
                  <c:v>81804.569255879382</c:v>
                </c:pt>
                <c:pt idx="32">
                  <c:v>78639.058399035013</c:v>
                </c:pt>
                <c:pt idx="33">
                  <c:v>82031.887519302865</c:v>
                </c:pt>
                <c:pt idx="34">
                  <c:v>81298.074092738418</c:v>
                </c:pt>
                <c:pt idx="35">
                  <c:v>82316.006334195175</c:v>
                </c:pt>
                <c:pt idx="36">
                  <c:v>81489.571291749977</c:v>
                </c:pt>
                <c:pt idx="37">
                  <c:v>80021.736121512076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7D-490E-A951-31EACECDF332}"/>
            </c:ext>
          </c:extLst>
        </c:ser>
        <c:ser>
          <c:idx val="7"/>
          <c:order val="6"/>
          <c:tx>
            <c:strRef>
              <c:f>'[1]Irr Acreage By State By Trib'!$B$11</c:f>
              <c:strCache>
                <c:ptCount val="1"/>
                <c:pt idx="0">
                  <c:v>San Juan-Colorado: Utah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'[1]Irr Acreage By State By Trib'!$C$3:$AN$3</c:f>
              <c:numCache>
                <c:formatCode>General</c:formatCode>
                <c:ptCount val="3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</c:numCache>
            </c:numRef>
          </c:cat>
          <c:val>
            <c:numRef>
              <c:f>'[1]Irr Acreage By State By Trib'!$C$11:$AN$11</c:f>
              <c:numCache>
                <c:formatCode>General</c:formatCode>
                <c:ptCount val="38"/>
                <c:pt idx="0">
                  <c:v>33633.600000000006</c:v>
                </c:pt>
                <c:pt idx="1">
                  <c:v>34666.199999999997</c:v>
                </c:pt>
                <c:pt idx="2">
                  <c:v>33185.699999999997</c:v>
                </c:pt>
                <c:pt idx="3">
                  <c:v>35849.600000000006</c:v>
                </c:pt>
                <c:pt idx="4">
                  <c:v>33851.4</c:v>
                </c:pt>
                <c:pt idx="5">
                  <c:v>28973.362890063261</c:v>
                </c:pt>
                <c:pt idx="6">
                  <c:v>30831.679028350751</c:v>
                </c:pt>
                <c:pt idx="7">
                  <c:v>34891.267878719722</c:v>
                </c:pt>
                <c:pt idx="8">
                  <c:v>30922.055097760014</c:v>
                </c:pt>
                <c:pt idx="9">
                  <c:v>34271.200708099561</c:v>
                </c:pt>
                <c:pt idx="10">
                  <c:v>27790.065188748882</c:v>
                </c:pt>
                <c:pt idx="11">
                  <c:v>39514.212241759356</c:v>
                </c:pt>
                <c:pt idx="12">
                  <c:v>34837.383422933461</c:v>
                </c:pt>
                <c:pt idx="13">
                  <c:v>37371.301408163978</c:v>
                </c:pt>
                <c:pt idx="14">
                  <c:v>31945.661169094928</c:v>
                </c:pt>
                <c:pt idx="15">
                  <c:v>34476.178040205785</c:v>
                </c:pt>
                <c:pt idx="16">
                  <c:v>25311.556110896614</c:v>
                </c:pt>
                <c:pt idx="17">
                  <c:v>26738.539469992145</c:v>
                </c:pt>
                <c:pt idx="18">
                  <c:v>30189.862999759367</c:v>
                </c:pt>
                <c:pt idx="19">
                  <c:v>35273.636171101512</c:v>
                </c:pt>
                <c:pt idx="20">
                  <c:v>31227.58200437175</c:v>
                </c:pt>
                <c:pt idx="21">
                  <c:v>31353.428751143754</c:v>
                </c:pt>
                <c:pt idx="22">
                  <c:v>29592.367419375532</c:v>
                </c:pt>
                <c:pt idx="23">
                  <c:v>30453.877504035867</c:v>
                </c:pt>
                <c:pt idx="24">
                  <c:v>34968.039137276071</c:v>
                </c:pt>
                <c:pt idx="25">
                  <c:v>35687.744414499954</c:v>
                </c:pt>
                <c:pt idx="26">
                  <c:v>28683.158104119993</c:v>
                </c:pt>
                <c:pt idx="27">
                  <c:v>32049.736557580312</c:v>
                </c:pt>
                <c:pt idx="28">
                  <c:v>33167.29706628561</c:v>
                </c:pt>
                <c:pt idx="29">
                  <c:v>36413.434341633838</c:v>
                </c:pt>
                <c:pt idx="30">
                  <c:v>34776.86631976912</c:v>
                </c:pt>
                <c:pt idx="31">
                  <c:v>34135.047518949534</c:v>
                </c:pt>
                <c:pt idx="32">
                  <c:v>28049.08285623297</c:v>
                </c:pt>
                <c:pt idx="33">
                  <c:v>37015.150117500445</c:v>
                </c:pt>
                <c:pt idx="34">
                  <c:v>30837.819104788403</c:v>
                </c:pt>
                <c:pt idx="35">
                  <c:v>29568.073857192885</c:v>
                </c:pt>
                <c:pt idx="36">
                  <c:v>28178.796807255243</c:v>
                </c:pt>
                <c:pt idx="37">
                  <c:v>35625.649372757893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7D-490E-A951-31EACECDF332}"/>
            </c:ext>
          </c:extLst>
        </c:ser>
        <c:ser>
          <c:idx val="2"/>
          <c:order val="7"/>
          <c:tx>
            <c:strRef>
              <c:f>'[1]Irr Acreage By State By Trib'!$B$6</c:f>
              <c:strCache>
                <c:ptCount val="1"/>
                <c:pt idx="0">
                  <c:v>Upper Main Stem: Colorado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'[1]Irr Acreage By State By Trib'!$C$3:$AN$3</c:f>
              <c:numCache>
                <c:formatCode>General</c:formatCode>
                <c:ptCount val="3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</c:numCache>
            </c:numRef>
          </c:cat>
          <c:val>
            <c:numRef>
              <c:f>'[1]Irr Acreage By State By Trib'!$C$6:$AN$6</c:f>
              <c:numCache>
                <c:formatCode>General</c:formatCode>
                <c:ptCount val="38"/>
                <c:pt idx="0">
                  <c:v>529498.6</c:v>
                </c:pt>
                <c:pt idx="1">
                  <c:v>520237</c:v>
                </c:pt>
                <c:pt idx="2">
                  <c:v>578417.59999999986</c:v>
                </c:pt>
                <c:pt idx="3">
                  <c:v>569735.99999999988</c:v>
                </c:pt>
                <c:pt idx="4">
                  <c:v>556662.89999999979</c:v>
                </c:pt>
                <c:pt idx="5">
                  <c:v>475054.10694539075</c:v>
                </c:pt>
                <c:pt idx="6">
                  <c:v>447688.81875992077</c:v>
                </c:pt>
                <c:pt idx="7">
                  <c:v>462992.77048407152</c:v>
                </c:pt>
                <c:pt idx="8">
                  <c:v>446907.93358372437</c:v>
                </c:pt>
                <c:pt idx="9">
                  <c:v>491149.61813412077</c:v>
                </c:pt>
                <c:pt idx="10">
                  <c:v>455653.49775713007</c:v>
                </c:pt>
                <c:pt idx="11">
                  <c:v>500198.91335327883</c:v>
                </c:pt>
                <c:pt idx="12">
                  <c:v>460998.23530475766</c:v>
                </c:pt>
                <c:pt idx="13">
                  <c:v>491950.5162092612</c:v>
                </c:pt>
                <c:pt idx="14">
                  <c:v>460793.98545840458</c:v>
                </c:pt>
                <c:pt idx="15">
                  <c:v>462670.36215379601</c:v>
                </c:pt>
                <c:pt idx="16">
                  <c:v>398520.34260765265</c:v>
                </c:pt>
                <c:pt idx="17">
                  <c:v>443858.01866301731</c:v>
                </c:pt>
                <c:pt idx="18">
                  <c:v>434463.9575678964</c:v>
                </c:pt>
                <c:pt idx="19">
                  <c:v>470716.56421186315</c:v>
                </c:pt>
                <c:pt idx="20">
                  <c:v>459336.00779639231</c:v>
                </c:pt>
                <c:pt idx="21">
                  <c:v>470159.46962671541</c:v>
                </c:pt>
                <c:pt idx="22">
                  <c:v>449453.6738161096</c:v>
                </c:pt>
                <c:pt idx="23">
                  <c:v>464314.28267625376</c:v>
                </c:pt>
                <c:pt idx="24">
                  <c:v>449998.58817970584</c:v>
                </c:pt>
                <c:pt idx="25">
                  <c:v>473961.99122574972</c:v>
                </c:pt>
                <c:pt idx="26">
                  <c:v>419016.89231171366</c:v>
                </c:pt>
                <c:pt idx="27">
                  <c:v>472923.06598404079</c:v>
                </c:pt>
                <c:pt idx="28">
                  <c:v>482806.69767753308</c:v>
                </c:pt>
                <c:pt idx="29">
                  <c:v>491165.12521064904</c:v>
                </c:pt>
                <c:pt idx="30">
                  <c:v>481122.58889528707</c:v>
                </c:pt>
                <c:pt idx="31">
                  <c:v>463429.3812280714</c:v>
                </c:pt>
                <c:pt idx="32">
                  <c:v>384952.14234596823</c:v>
                </c:pt>
                <c:pt idx="33">
                  <c:v>483663.02201645932</c:v>
                </c:pt>
                <c:pt idx="34">
                  <c:v>396133.16928807239</c:v>
                </c:pt>
                <c:pt idx="35">
                  <c:v>416840.13543549919</c:v>
                </c:pt>
                <c:pt idx="36">
                  <c:v>450177.84887863079</c:v>
                </c:pt>
                <c:pt idx="37">
                  <c:v>490701.43090112327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07D-490E-A951-31EACECDF332}"/>
            </c:ext>
          </c:extLst>
        </c:ser>
        <c:ser>
          <c:idx val="6"/>
          <c:order val="8"/>
          <c:tx>
            <c:strRef>
              <c:f>'[1]Irr Acreage By State By Trib'!$B$10</c:f>
              <c:strCache>
                <c:ptCount val="1"/>
                <c:pt idx="0">
                  <c:v>Upper Main Stem: Utah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cat>
            <c:numRef>
              <c:f>'[1]Irr Acreage By State By Trib'!$C$3:$AN$3</c:f>
              <c:numCache>
                <c:formatCode>General</c:formatCode>
                <c:ptCount val="3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  <c:pt idx="37">
                  <c:v>2023</c:v>
                </c:pt>
              </c:numCache>
            </c:numRef>
          </c:cat>
          <c:val>
            <c:numRef>
              <c:f>'[1]Irr Acreage By State By Trib'!$C$10:$AN$10</c:f>
              <c:numCache>
                <c:formatCode>General</c:formatCode>
                <c:ptCount val="38"/>
                <c:pt idx="0">
                  <c:v>4290.3999999999996</c:v>
                </c:pt>
                <c:pt idx="1">
                  <c:v>4470.6000000000004</c:v>
                </c:pt>
                <c:pt idx="2">
                  <c:v>4443.1000000000004</c:v>
                </c:pt>
                <c:pt idx="3">
                  <c:v>4615.8999999999996</c:v>
                </c:pt>
                <c:pt idx="4">
                  <c:v>4619.6000000000004</c:v>
                </c:pt>
                <c:pt idx="5">
                  <c:v>2971.5048490350764</c:v>
                </c:pt>
                <c:pt idx="6">
                  <c:v>3727.6443051858369</c:v>
                </c:pt>
                <c:pt idx="7">
                  <c:v>4849.1869061808611</c:v>
                </c:pt>
                <c:pt idx="8">
                  <c:v>3343.7392403247468</c:v>
                </c:pt>
                <c:pt idx="9">
                  <c:v>4615.2998508095325</c:v>
                </c:pt>
                <c:pt idx="10">
                  <c:v>3417.1217987680293</c:v>
                </c:pt>
                <c:pt idx="11">
                  <c:v>5697.4956632016956</c:v>
                </c:pt>
                <c:pt idx="12">
                  <c:v>4790.4706819199764</c:v>
                </c:pt>
                <c:pt idx="13">
                  <c:v>4919.0340738374971</c:v>
                </c:pt>
                <c:pt idx="14">
                  <c:v>4186.442938914126</c:v>
                </c:pt>
                <c:pt idx="15">
                  <c:v>4307.9090012013294</c:v>
                </c:pt>
                <c:pt idx="16">
                  <c:v>2926.0705167294536</c:v>
                </c:pt>
                <c:pt idx="17">
                  <c:v>3435.5015407041897</c:v>
                </c:pt>
                <c:pt idx="18">
                  <c:v>3521.5442204458154</c:v>
                </c:pt>
                <c:pt idx="19">
                  <c:v>4766.3803486444576</c:v>
                </c:pt>
                <c:pt idx="20">
                  <c:v>3634.3439168877157</c:v>
                </c:pt>
                <c:pt idx="21">
                  <c:v>4181.7190714325825</c:v>
                </c:pt>
                <c:pt idx="22">
                  <c:v>3620.4130432501752</c:v>
                </c:pt>
                <c:pt idx="23">
                  <c:v>3570.8304502446199</c:v>
                </c:pt>
                <c:pt idx="24">
                  <c:v>4736.4480359855897</c:v>
                </c:pt>
                <c:pt idx="25">
                  <c:v>4247.06085627838</c:v>
                </c:pt>
                <c:pt idx="26">
                  <c:v>2518.4176523824322</c:v>
                </c:pt>
                <c:pt idx="27">
                  <c:v>3187.3194158916558</c:v>
                </c:pt>
                <c:pt idx="28">
                  <c:v>3406.9888355681819</c:v>
                </c:pt>
                <c:pt idx="29">
                  <c:v>3922.5171094539173</c:v>
                </c:pt>
                <c:pt idx="30">
                  <c:v>5487.4044846345369</c:v>
                </c:pt>
                <c:pt idx="31">
                  <c:v>4269.37711330001</c:v>
                </c:pt>
                <c:pt idx="32">
                  <c:v>2493.5703434210309</c:v>
                </c:pt>
                <c:pt idx="33">
                  <c:v>5748.6854898709398</c:v>
                </c:pt>
                <c:pt idx="34">
                  <c:v>3509.4270169109091</c:v>
                </c:pt>
                <c:pt idx="35">
                  <c:v>3593.3034264006224</c:v>
                </c:pt>
                <c:pt idx="36">
                  <c:v>3869.6294254862451</c:v>
                </c:pt>
                <c:pt idx="37">
                  <c:v>5196.1427630781509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7D-490E-A951-31EACECDF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543136"/>
        <c:axId val="340035520"/>
      </c:areaChart>
      <c:catAx>
        <c:axId val="542543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340035520"/>
        <c:crosses val="autoZero"/>
        <c:auto val="1"/>
        <c:lblAlgn val="ctr"/>
        <c:lblOffset val="100"/>
        <c:tickLblSkip val="5"/>
        <c:noMultiLvlLbl val="0"/>
      </c:catAx>
      <c:valAx>
        <c:axId val="34003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Irregated Agcreage (acres) </a:t>
                </a:r>
              </a:p>
            </c:rich>
          </c:tx>
          <c:layout>
            <c:manualLayout>
              <c:xMode val="edge"/>
              <c:yMode val="edge"/>
              <c:x val="9.2592592592592587E-3"/>
              <c:y val="0.2400012758821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42543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30494799261201E-2"/>
          <c:y val="0.86797061825605137"/>
          <c:w val="0.91102220973257464"/>
          <c:h val="0.120981517935258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513419824064012"/>
          <c:y val="1.881159420289855E-2"/>
          <c:w val="0.85111177216957368"/>
          <c:h val="0.73199147527135378"/>
        </c:manualLayout>
      </c:layout>
      <c:areaChart>
        <c:grouping val="stacked"/>
        <c:varyColors val="0"/>
        <c:ser>
          <c:idx val="1"/>
          <c:order val="0"/>
          <c:tx>
            <c:strRef>
              <c:f>'[1]CUL By State By Trib (2)'!$B$5</c:f>
              <c:strCache>
                <c:ptCount val="1"/>
                <c:pt idx="0">
                  <c:v>Green: Colorado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cat>
            <c:numRef>
              <c:f>'[1]CUL Trib Summaries'!$C$174:$BC$174</c:f>
              <c:numCache>
                <c:formatCode>General</c:formatCode>
                <c:ptCount val="5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'[1]CUL By State By Trib (2)'!$C$5:$BC$5</c:f>
              <c:numCache>
                <c:formatCode>General</c:formatCode>
                <c:ptCount val="53"/>
                <c:pt idx="0">
                  <c:v>170551</c:v>
                </c:pt>
                <c:pt idx="1">
                  <c:v>149097</c:v>
                </c:pt>
                <c:pt idx="2">
                  <c:v>141225</c:v>
                </c:pt>
                <c:pt idx="3">
                  <c:v>160503.00000000003</c:v>
                </c:pt>
                <c:pt idx="4">
                  <c:v>146303.82999999999</c:v>
                </c:pt>
                <c:pt idx="5">
                  <c:v>136104.9</c:v>
                </c:pt>
                <c:pt idx="6">
                  <c:v>123320</c:v>
                </c:pt>
                <c:pt idx="7">
                  <c:v>160444.68</c:v>
                </c:pt>
                <c:pt idx="8">
                  <c:v>158319.72999999998</c:v>
                </c:pt>
                <c:pt idx="9">
                  <c:v>156796.72999999998</c:v>
                </c:pt>
                <c:pt idx="10">
                  <c:v>186644.16800000001</c:v>
                </c:pt>
                <c:pt idx="11">
                  <c:v>172183.21600000001</c:v>
                </c:pt>
                <c:pt idx="12">
                  <c:v>165287.26199999999</c:v>
                </c:pt>
                <c:pt idx="13">
                  <c:v>163042.18399999995</c:v>
                </c:pt>
                <c:pt idx="14">
                  <c:v>166427.76499999998</c:v>
                </c:pt>
                <c:pt idx="15">
                  <c:v>153989.94704357954</c:v>
                </c:pt>
                <c:pt idx="16">
                  <c:v>171407.57672801008</c:v>
                </c:pt>
                <c:pt idx="17">
                  <c:v>223983.99014124359</c:v>
                </c:pt>
                <c:pt idx="18">
                  <c:v>203147.61543725611</c:v>
                </c:pt>
                <c:pt idx="19">
                  <c:v>205009.26765693747</c:v>
                </c:pt>
                <c:pt idx="20">
                  <c:v>182586.18621300263</c:v>
                </c:pt>
                <c:pt idx="21">
                  <c:v>155975.2438195459</c:v>
                </c:pt>
                <c:pt idx="22">
                  <c:v>178452.23216868713</c:v>
                </c:pt>
                <c:pt idx="23">
                  <c:v>219850.7418595003</c:v>
                </c:pt>
                <c:pt idx="24">
                  <c:v>143976.15873572003</c:v>
                </c:pt>
                <c:pt idx="25">
                  <c:v>198177.32731487622</c:v>
                </c:pt>
                <c:pt idx="26">
                  <c:v>134379.93363125355</c:v>
                </c:pt>
                <c:pt idx="27">
                  <c:v>171865.82896717452</c:v>
                </c:pt>
                <c:pt idx="28">
                  <c:v>158977.46183272346</c:v>
                </c:pt>
                <c:pt idx="29">
                  <c:v>198377.62184923203</c:v>
                </c:pt>
                <c:pt idx="30">
                  <c:v>215524.92806148881</c:v>
                </c:pt>
                <c:pt idx="31">
                  <c:v>194465.31017010525</c:v>
                </c:pt>
                <c:pt idx="32">
                  <c:v>192321.25547550939</c:v>
                </c:pt>
                <c:pt idx="33">
                  <c:v>161773.75822058908</c:v>
                </c:pt>
                <c:pt idx="34">
                  <c:v>178050.58460181038</c:v>
                </c:pt>
                <c:pt idx="35">
                  <c:v>176910.99147772187</c:v>
                </c:pt>
                <c:pt idx="36">
                  <c:v>189428.27710379285</c:v>
                </c:pt>
                <c:pt idx="37">
                  <c:v>194756.51255882514</c:v>
                </c:pt>
                <c:pt idx="38">
                  <c:v>172901.92834377632</c:v>
                </c:pt>
                <c:pt idx="39">
                  <c:v>206989.24065303084</c:v>
                </c:pt>
                <c:pt idx="40">
                  <c:v>181915.82217602045</c:v>
                </c:pt>
                <c:pt idx="41">
                  <c:v>208205.87588534606</c:v>
                </c:pt>
                <c:pt idx="42">
                  <c:v>164469.81630998707</c:v>
                </c:pt>
                <c:pt idx="43">
                  <c:v>191230.99060482258</c:v>
                </c:pt>
                <c:pt idx="44">
                  <c:v>191661.14397590142</c:v>
                </c:pt>
                <c:pt idx="45">
                  <c:v>201437.77097981525</c:v>
                </c:pt>
                <c:pt idx="46">
                  <c:v>188904.06115126057</c:v>
                </c:pt>
                <c:pt idx="47">
                  <c:v>238896.76780373062</c:v>
                </c:pt>
                <c:pt idx="48">
                  <c:v>179422.77977916581</c:v>
                </c:pt>
                <c:pt idx="49">
                  <c:v>238441.27883393606</c:v>
                </c:pt>
                <c:pt idx="50">
                  <c:v>179120.46057216203</c:v>
                </c:pt>
                <c:pt idx="51">
                  <c:v>190319.95155779907</c:v>
                </c:pt>
                <c:pt idx="52">
                  <c:v>227055.28879489147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C-49BA-9855-171720C25B35}"/>
            </c:ext>
          </c:extLst>
        </c:ser>
        <c:ser>
          <c:idx val="5"/>
          <c:order val="1"/>
          <c:tx>
            <c:strRef>
              <c:f>'[1]CUL By State By Trib (2)'!$B$9</c:f>
              <c:strCache>
                <c:ptCount val="1"/>
                <c:pt idx="0">
                  <c:v>Green: Utah</c:v>
                </c:pt>
              </c:strCache>
            </c:strRef>
          </c:tx>
          <c:spPr>
            <a:solidFill>
              <a:srgbClr val="D2E070"/>
            </a:solidFill>
            <a:ln>
              <a:noFill/>
            </a:ln>
            <a:effectLst/>
          </c:spPr>
          <c:cat>
            <c:numRef>
              <c:f>'[1]CUL Trib Summaries'!$C$174:$BC$174</c:f>
              <c:numCache>
                <c:formatCode>General</c:formatCode>
                <c:ptCount val="5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'[1]CUL By State By Trib (2)'!$C$9:$BC$9</c:f>
              <c:numCache>
                <c:formatCode>General</c:formatCode>
                <c:ptCount val="53"/>
                <c:pt idx="0">
                  <c:v>697347.09157499997</c:v>
                </c:pt>
                <c:pt idx="1">
                  <c:v>720966.99760999996</c:v>
                </c:pt>
                <c:pt idx="2">
                  <c:v>690252.52029406605</c:v>
                </c:pt>
                <c:pt idx="3">
                  <c:v>730222.34011999995</c:v>
                </c:pt>
                <c:pt idx="4">
                  <c:v>606425.87759787543</c:v>
                </c:pt>
                <c:pt idx="5">
                  <c:v>605666.12537499995</c:v>
                </c:pt>
                <c:pt idx="6">
                  <c:v>378968.022895</c:v>
                </c:pt>
                <c:pt idx="7">
                  <c:v>635232.55878500012</c:v>
                </c:pt>
                <c:pt idx="8">
                  <c:v>669648.38659500005</c:v>
                </c:pt>
                <c:pt idx="9">
                  <c:v>633845.59227000002</c:v>
                </c:pt>
                <c:pt idx="10">
                  <c:v>601556.41698500002</c:v>
                </c:pt>
                <c:pt idx="11">
                  <c:v>564140.98244061437</c:v>
                </c:pt>
                <c:pt idx="12">
                  <c:v>515974.49106999999</c:v>
                </c:pt>
                <c:pt idx="13">
                  <c:v>553763.44985500001</c:v>
                </c:pt>
                <c:pt idx="14">
                  <c:v>674365.28977400006</c:v>
                </c:pt>
                <c:pt idx="15">
                  <c:v>647240.87027799466</c:v>
                </c:pt>
                <c:pt idx="16">
                  <c:v>693242.79459747451</c:v>
                </c:pt>
                <c:pt idx="17">
                  <c:v>676572.74709299125</c:v>
                </c:pt>
                <c:pt idx="18">
                  <c:v>678485.86505925807</c:v>
                </c:pt>
                <c:pt idx="19">
                  <c:v>723396.97166755155</c:v>
                </c:pt>
                <c:pt idx="20">
                  <c:v>781229.15120997815</c:v>
                </c:pt>
                <c:pt idx="21">
                  <c:v>743014.86482552649</c:v>
                </c:pt>
                <c:pt idx="22">
                  <c:v>772302.3831513559</c:v>
                </c:pt>
                <c:pt idx="23">
                  <c:v>779498.3539789248</c:v>
                </c:pt>
                <c:pt idx="24">
                  <c:v>751996.95788815268</c:v>
                </c:pt>
                <c:pt idx="25">
                  <c:v>829584.99854227446</c:v>
                </c:pt>
                <c:pt idx="26">
                  <c:v>701252.57299415651</c:v>
                </c:pt>
                <c:pt idx="27">
                  <c:v>739983.16173466737</c:v>
                </c:pt>
                <c:pt idx="28">
                  <c:v>828117.21212235093</c:v>
                </c:pt>
                <c:pt idx="29">
                  <c:v>859099.64769300085</c:v>
                </c:pt>
                <c:pt idx="30">
                  <c:v>933898.24967613793</c:v>
                </c:pt>
                <c:pt idx="31">
                  <c:v>719523.77064152202</c:v>
                </c:pt>
                <c:pt idx="32">
                  <c:v>803854.35685566021</c:v>
                </c:pt>
                <c:pt idx="33">
                  <c:v>764650.52586066839</c:v>
                </c:pt>
                <c:pt idx="34">
                  <c:v>913514.75613224402</c:v>
                </c:pt>
                <c:pt idx="35">
                  <c:v>764889.33503273455</c:v>
                </c:pt>
                <c:pt idx="36">
                  <c:v>859675.99362206389</c:v>
                </c:pt>
                <c:pt idx="37">
                  <c:v>766106.49026414414</c:v>
                </c:pt>
                <c:pt idx="38">
                  <c:v>799351.79635896441</c:v>
                </c:pt>
                <c:pt idx="39">
                  <c:v>853751.65537337586</c:v>
                </c:pt>
                <c:pt idx="40">
                  <c:v>766042.38469243632</c:v>
                </c:pt>
                <c:pt idx="41">
                  <c:v>831829.54625835177</c:v>
                </c:pt>
                <c:pt idx="42">
                  <c:v>698936.61350683006</c:v>
                </c:pt>
                <c:pt idx="43">
                  <c:v>777242.5432155258</c:v>
                </c:pt>
                <c:pt idx="44">
                  <c:v>836190.74443907116</c:v>
                </c:pt>
                <c:pt idx="45">
                  <c:v>835759.2278894576</c:v>
                </c:pt>
                <c:pt idx="46">
                  <c:v>913012.20272763551</c:v>
                </c:pt>
                <c:pt idx="47">
                  <c:v>839701.56593054789</c:v>
                </c:pt>
                <c:pt idx="48">
                  <c:v>865942.72330786369</c:v>
                </c:pt>
                <c:pt idx="49">
                  <c:v>1012680.5066891067</c:v>
                </c:pt>
                <c:pt idx="50">
                  <c:v>759257.23733255826</c:v>
                </c:pt>
                <c:pt idx="51">
                  <c:v>827905.11006097519</c:v>
                </c:pt>
                <c:pt idx="52">
                  <c:v>946199.47440720699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C-49BA-9855-171720C25B35}"/>
            </c:ext>
          </c:extLst>
        </c:ser>
        <c:ser>
          <c:idx val="8"/>
          <c:order val="2"/>
          <c:tx>
            <c:strRef>
              <c:f>'[1]CUL By State By Trib (2)'!$B$12</c:f>
              <c:strCache>
                <c:ptCount val="1"/>
                <c:pt idx="0">
                  <c:v>Green: Wyoming</c:v>
                </c:pt>
              </c:strCache>
            </c:strRef>
          </c:tx>
          <c:spPr>
            <a:solidFill>
              <a:srgbClr val="F0F4CE"/>
            </a:solidFill>
            <a:ln>
              <a:noFill/>
            </a:ln>
            <a:effectLst/>
          </c:spPr>
          <c:cat>
            <c:numRef>
              <c:f>'[1]CUL Trib Summaries'!$C$174:$BC$174</c:f>
              <c:numCache>
                <c:formatCode>General</c:formatCode>
                <c:ptCount val="5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'[1]CUL By State By Trib (2)'!$C$12:$BC$12</c:f>
              <c:numCache>
                <c:formatCode>General</c:formatCode>
                <c:ptCount val="53"/>
                <c:pt idx="0">
                  <c:v>368476.84763569641</c:v>
                </c:pt>
                <c:pt idx="1">
                  <c:v>355570.70855994039</c:v>
                </c:pt>
                <c:pt idx="2">
                  <c:v>348700.54410506255</c:v>
                </c:pt>
                <c:pt idx="3">
                  <c:v>416279.66397155239</c:v>
                </c:pt>
                <c:pt idx="4">
                  <c:v>329915.69712694077</c:v>
                </c:pt>
                <c:pt idx="5">
                  <c:v>324537.51392925467</c:v>
                </c:pt>
                <c:pt idx="6">
                  <c:v>231496.9135922555</c:v>
                </c:pt>
                <c:pt idx="7">
                  <c:v>357694.55571565562</c:v>
                </c:pt>
                <c:pt idx="8">
                  <c:v>359357.67991387605</c:v>
                </c:pt>
                <c:pt idx="9">
                  <c:v>357551.23671560007</c:v>
                </c:pt>
                <c:pt idx="10">
                  <c:v>345548.47419619694</c:v>
                </c:pt>
                <c:pt idx="11">
                  <c:v>335795.03164763562</c:v>
                </c:pt>
                <c:pt idx="12">
                  <c:v>351751.71355413651</c:v>
                </c:pt>
                <c:pt idx="13">
                  <c:v>317921.86041733599</c:v>
                </c:pt>
                <c:pt idx="14">
                  <c:v>346145.7640879103</c:v>
                </c:pt>
                <c:pt idx="15">
                  <c:v>470960.17730227776</c:v>
                </c:pt>
                <c:pt idx="16">
                  <c:v>475535.90552343818</c:v>
                </c:pt>
                <c:pt idx="17">
                  <c:v>558091.11194637488</c:v>
                </c:pt>
                <c:pt idx="18">
                  <c:v>475500.3029399144</c:v>
                </c:pt>
                <c:pt idx="19">
                  <c:v>516522.36130641663</c:v>
                </c:pt>
                <c:pt idx="20">
                  <c:v>551121.49692323012</c:v>
                </c:pt>
                <c:pt idx="21">
                  <c:v>543519.27809586166</c:v>
                </c:pt>
                <c:pt idx="22">
                  <c:v>500356.45249540487</c:v>
                </c:pt>
                <c:pt idx="23">
                  <c:v>613973.38734517153</c:v>
                </c:pt>
                <c:pt idx="24">
                  <c:v>428137.36890755908</c:v>
                </c:pt>
                <c:pt idx="25">
                  <c:v>651689.9122705448</c:v>
                </c:pt>
                <c:pt idx="26">
                  <c:v>547024.24851134024</c:v>
                </c:pt>
                <c:pt idx="27">
                  <c:v>498848.2242444033</c:v>
                </c:pt>
                <c:pt idx="28">
                  <c:v>650084.81909446104</c:v>
                </c:pt>
                <c:pt idx="29">
                  <c:v>600898.76082307706</c:v>
                </c:pt>
                <c:pt idx="30">
                  <c:v>648704.16458613891</c:v>
                </c:pt>
                <c:pt idx="31">
                  <c:v>525801.89999077085</c:v>
                </c:pt>
                <c:pt idx="32">
                  <c:v>570776.66881734331</c:v>
                </c:pt>
                <c:pt idx="33">
                  <c:v>492349.65119742625</c:v>
                </c:pt>
                <c:pt idx="34">
                  <c:v>608236.75539498846</c:v>
                </c:pt>
                <c:pt idx="35">
                  <c:v>596212.13171587873</c:v>
                </c:pt>
                <c:pt idx="36">
                  <c:v>601848.81795269868</c:v>
                </c:pt>
                <c:pt idx="37">
                  <c:v>588141.87465987157</c:v>
                </c:pt>
                <c:pt idx="38">
                  <c:v>526770.76734661823</c:v>
                </c:pt>
                <c:pt idx="39">
                  <c:v>678353.43660503963</c:v>
                </c:pt>
                <c:pt idx="40">
                  <c:v>558039.94213372003</c:v>
                </c:pt>
                <c:pt idx="41">
                  <c:v>609122.58214128681</c:v>
                </c:pt>
                <c:pt idx="42">
                  <c:v>529695.72978450032</c:v>
                </c:pt>
                <c:pt idx="43">
                  <c:v>582197.82629056007</c:v>
                </c:pt>
                <c:pt idx="44">
                  <c:v>633842.3137204228</c:v>
                </c:pt>
                <c:pt idx="45">
                  <c:v>598995.85401636723</c:v>
                </c:pt>
                <c:pt idx="46">
                  <c:v>652739.79031002661</c:v>
                </c:pt>
                <c:pt idx="47">
                  <c:v>712500.60899828246</c:v>
                </c:pt>
                <c:pt idx="48">
                  <c:v>651014.00516053499</c:v>
                </c:pt>
                <c:pt idx="49">
                  <c:v>727586.55523987673</c:v>
                </c:pt>
                <c:pt idx="50">
                  <c:v>595853.52598735411</c:v>
                </c:pt>
                <c:pt idx="51">
                  <c:v>669141.72970849276</c:v>
                </c:pt>
                <c:pt idx="52">
                  <c:v>589665.2304800878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C-49BA-9855-171720C25B35}"/>
            </c:ext>
          </c:extLst>
        </c:ser>
        <c:ser>
          <c:idx val="0"/>
          <c:order val="3"/>
          <c:tx>
            <c:strRef>
              <c:f>'[1]CUL By State By Trib (2)'!$B$4</c:f>
              <c:strCache>
                <c:ptCount val="1"/>
                <c:pt idx="0">
                  <c:v>San Juan-Colorado: Arizona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cat>
            <c:numRef>
              <c:f>'[1]CUL Trib Summaries'!$C$174:$BC$174</c:f>
              <c:numCache>
                <c:formatCode>General</c:formatCode>
                <c:ptCount val="5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'[1]CUL By State By Trib (2)'!$C$4:$BC$4</c:f>
              <c:numCache>
                <c:formatCode>General</c:formatCode>
                <c:ptCount val="53"/>
                <c:pt idx="0">
                  <c:v>11100</c:v>
                </c:pt>
                <c:pt idx="1">
                  <c:v>12200</c:v>
                </c:pt>
                <c:pt idx="2">
                  <c:v>11400</c:v>
                </c:pt>
                <c:pt idx="3">
                  <c:v>19125</c:v>
                </c:pt>
                <c:pt idx="4">
                  <c:v>23674</c:v>
                </c:pt>
                <c:pt idx="5">
                  <c:v>30506.999999999996</c:v>
                </c:pt>
                <c:pt idx="6">
                  <c:v>33871</c:v>
                </c:pt>
                <c:pt idx="7">
                  <c:v>32875</c:v>
                </c:pt>
                <c:pt idx="8">
                  <c:v>33913</c:v>
                </c:pt>
                <c:pt idx="9">
                  <c:v>36872</c:v>
                </c:pt>
                <c:pt idx="10">
                  <c:v>41393</c:v>
                </c:pt>
                <c:pt idx="11">
                  <c:v>39334</c:v>
                </c:pt>
                <c:pt idx="12">
                  <c:v>41203</c:v>
                </c:pt>
                <c:pt idx="13">
                  <c:v>43600</c:v>
                </c:pt>
                <c:pt idx="14">
                  <c:v>45671</c:v>
                </c:pt>
                <c:pt idx="15">
                  <c:v>37141.300000000003</c:v>
                </c:pt>
                <c:pt idx="16">
                  <c:v>38088.1</c:v>
                </c:pt>
                <c:pt idx="17">
                  <c:v>41341.1</c:v>
                </c:pt>
                <c:pt idx="18">
                  <c:v>39531.760000000002</c:v>
                </c:pt>
                <c:pt idx="19">
                  <c:v>35880</c:v>
                </c:pt>
                <c:pt idx="20">
                  <c:v>34500.959568458275</c:v>
                </c:pt>
                <c:pt idx="21">
                  <c:v>36936.787154297541</c:v>
                </c:pt>
                <c:pt idx="22">
                  <c:v>35991.690466043692</c:v>
                </c:pt>
                <c:pt idx="23">
                  <c:v>36388.04444529039</c:v>
                </c:pt>
                <c:pt idx="24">
                  <c:v>36256.238567118548</c:v>
                </c:pt>
                <c:pt idx="25">
                  <c:v>34192.130158107539</c:v>
                </c:pt>
                <c:pt idx="26">
                  <c:v>34319.16439484799</c:v>
                </c:pt>
                <c:pt idx="27">
                  <c:v>37107.342674350526</c:v>
                </c:pt>
                <c:pt idx="28">
                  <c:v>38339.64690124042</c:v>
                </c:pt>
                <c:pt idx="29">
                  <c:v>39874.771453850117</c:v>
                </c:pt>
                <c:pt idx="30">
                  <c:v>38465.084661733417</c:v>
                </c:pt>
                <c:pt idx="31">
                  <c:v>38175.739222106444</c:v>
                </c:pt>
                <c:pt idx="32">
                  <c:v>36599.900571035476</c:v>
                </c:pt>
                <c:pt idx="33">
                  <c:v>37157.832537693001</c:v>
                </c:pt>
                <c:pt idx="34">
                  <c:v>36785.72867432535</c:v>
                </c:pt>
                <c:pt idx="35">
                  <c:v>36290.254935278426</c:v>
                </c:pt>
                <c:pt idx="36">
                  <c:v>36393.551772569423</c:v>
                </c:pt>
                <c:pt idx="37">
                  <c:v>34872.650497488474</c:v>
                </c:pt>
                <c:pt idx="38">
                  <c:v>35299.622255439739</c:v>
                </c:pt>
                <c:pt idx="39">
                  <c:v>34278.870619625421</c:v>
                </c:pt>
                <c:pt idx="40">
                  <c:v>34066.386354053146</c:v>
                </c:pt>
                <c:pt idx="41">
                  <c:v>32989.603248504107</c:v>
                </c:pt>
                <c:pt idx="42">
                  <c:v>34101.300844415055</c:v>
                </c:pt>
                <c:pt idx="43">
                  <c:v>34705.886593617644</c:v>
                </c:pt>
                <c:pt idx="44">
                  <c:v>28714.694063997784</c:v>
                </c:pt>
                <c:pt idx="45">
                  <c:v>28463.805025276713</c:v>
                </c:pt>
                <c:pt idx="46">
                  <c:v>28370.795426041448</c:v>
                </c:pt>
                <c:pt idx="47">
                  <c:v>28728.320071557122</c:v>
                </c:pt>
                <c:pt idx="48">
                  <c:v>29120.17680822896</c:v>
                </c:pt>
                <c:pt idx="49">
                  <c:v>9775.2152035249983</c:v>
                </c:pt>
                <c:pt idx="50">
                  <c:v>11133.727839792495</c:v>
                </c:pt>
                <c:pt idx="51">
                  <c:v>10970.336799764898</c:v>
                </c:pt>
                <c:pt idx="52">
                  <c:v>12735.685128658557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6C-49BA-9855-171720C25B35}"/>
            </c:ext>
          </c:extLst>
        </c:ser>
        <c:ser>
          <c:idx val="3"/>
          <c:order val="4"/>
          <c:tx>
            <c:strRef>
              <c:f>'[1]CUL By State By Trib (2)'!$B$7</c:f>
              <c:strCache>
                <c:ptCount val="1"/>
                <c:pt idx="0">
                  <c:v>San Juan-Colorado: Colorado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'[1]CUL Trib Summaries'!$C$174:$BC$174</c:f>
              <c:numCache>
                <c:formatCode>General</c:formatCode>
                <c:ptCount val="5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'[1]CUL By State By Trib (2)'!$C$7:$BC$7</c:f>
              <c:numCache>
                <c:formatCode>General</c:formatCode>
                <c:ptCount val="53"/>
                <c:pt idx="0">
                  <c:v>212894.18207418532</c:v>
                </c:pt>
                <c:pt idx="1">
                  <c:v>231908.41028914103</c:v>
                </c:pt>
                <c:pt idx="2">
                  <c:v>212704.7619492253</c:v>
                </c:pt>
                <c:pt idx="3">
                  <c:v>108827.00335966288</c:v>
                </c:pt>
                <c:pt idx="4">
                  <c:v>92161.305019747146</c:v>
                </c:pt>
                <c:pt idx="5">
                  <c:v>48871.00999999998</c:v>
                </c:pt>
                <c:pt idx="6">
                  <c:v>83416.759999999995</c:v>
                </c:pt>
                <c:pt idx="7">
                  <c:v>48926.91</c:v>
                </c:pt>
                <c:pt idx="8">
                  <c:v>77372.37000000001</c:v>
                </c:pt>
                <c:pt idx="9">
                  <c:v>60855.860000000015</c:v>
                </c:pt>
                <c:pt idx="10">
                  <c:v>79526.392000000007</c:v>
                </c:pt>
                <c:pt idx="11">
                  <c:v>84009.89499999999</c:v>
                </c:pt>
                <c:pt idx="12">
                  <c:v>107930.75699999998</c:v>
                </c:pt>
                <c:pt idx="13">
                  <c:v>109925.65999999997</c:v>
                </c:pt>
                <c:pt idx="14">
                  <c:v>97088.177999999985</c:v>
                </c:pt>
                <c:pt idx="15">
                  <c:v>80948.964193248656</c:v>
                </c:pt>
                <c:pt idx="16">
                  <c:v>165452.29764427702</c:v>
                </c:pt>
                <c:pt idx="17">
                  <c:v>185132.81887622323</c:v>
                </c:pt>
                <c:pt idx="18">
                  <c:v>241075.36133854956</c:v>
                </c:pt>
                <c:pt idx="19">
                  <c:v>161639.28537920615</c:v>
                </c:pt>
                <c:pt idx="20">
                  <c:v>106344.8909447075</c:v>
                </c:pt>
                <c:pt idx="21">
                  <c:v>123798.42153507855</c:v>
                </c:pt>
                <c:pt idx="22">
                  <c:v>115567.64513132465</c:v>
                </c:pt>
                <c:pt idx="23">
                  <c:v>117865.53297800076</c:v>
                </c:pt>
                <c:pt idx="24">
                  <c:v>138706.03151958948</c:v>
                </c:pt>
                <c:pt idx="25">
                  <c:v>89464.674422620068</c:v>
                </c:pt>
                <c:pt idx="26">
                  <c:v>78952.799956166826</c:v>
                </c:pt>
                <c:pt idx="27">
                  <c:v>111028.43450903372</c:v>
                </c:pt>
                <c:pt idx="28">
                  <c:v>165987.07293043344</c:v>
                </c:pt>
                <c:pt idx="29">
                  <c:v>96125.63094733475</c:v>
                </c:pt>
                <c:pt idx="30">
                  <c:v>120032.11598912894</c:v>
                </c:pt>
                <c:pt idx="31">
                  <c:v>115512.22510366276</c:v>
                </c:pt>
                <c:pt idx="32">
                  <c:v>130305.0569212829</c:v>
                </c:pt>
                <c:pt idx="33">
                  <c:v>74477.017950635229</c:v>
                </c:pt>
                <c:pt idx="34">
                  <c:v>137215.03837764106</c:v>
                </c:pt>
                <c:pt idx="35">
                  <c:v>74778.080486129998</c:v>
                </c:pt>
                <c:pt idx="36">
                  <c:v>120271.44950871193</c:v>
                </c:pt>
                <c:pt idx="37">
                  <c:v>76077.075869045686</c:v>
                </c:pt>
                <c:pt idx="38">
                  <c:v>157124.6705246364</c:v>
                </c:pt>
                <c:pt idx="39">
                  <c:v>52201.770709625242</c:v>
                </c:pt>
                <c:pt idx="40">
                  <c:v>4642.2253757491126</c:v>
                </c:pt>
                <c:pt idx="41">
                  <c:v>57894.609413747268</c:v>
                </c:pt>
                <c:pt idx="42">
                  <c:v>18266.841892458935</c:v>
                </c:pt>
                <c:pt idx="43">
                  <c:v>15044.144234790234</c:v>
                </c:pt>
                <c:pt idx="44">
                  <c:v>11182.455839614355</c:v>
                </c:pt>
                <c:pt idx="45">
                  <c:v>47112.623404125217</c:v>
                </c:pt>
                <c:pt idx="46">
                  <c:v>83599.004158261698</c:v>
                </c:pt>
                <c:pt idx="47">
                  <c:v>66397.148308331147</c:v>
                </c:pt>
                <c:pt idx="48">
                  <c:v>73533.440532484849</c:v>
                </c:pt>
                <c:pt idx="49">
                  <c:v>87821.861040421179</c:v>
                </c:pt>
                <c:pt idx="50">
                  <c:v>114490.51720736772</c:v>
                </c:pt>
                <c:pt idx="51">
                  <c:v>59829.659518452449</c:v>
                </c:pt>
                <c:pt idx="52">
                  <c:v>151732.06092335738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6C-49BA-9855-171720C25B35}"/>
            </c:ext>
          </c:extLst>
        </c:ser>
        <c:ser>
          <c:idx val="4"/>
          <c:order val="5"/>
          <c:tx>
            <c:strRef>
              <c:f>'[1]CUL By State By Trib (2)'!$B$8</c:f>
              <c:strCache>
                <c:ptCount val="1"/>
                <c:pt idx="0">
                  <c:v>San Juan-Colorado: New Mexico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'[1]CUL Trib Summaries'!$C$174:$BC$174</c:f>
              <c:numCache>
                <c:formatCode>General</c:formatCode>
                <c:ptCount val="5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'[1]CUL By State By Trib (2)'!$C$8:$BC$8</c:f>
              <c:numCache>
                <c:formatCode>General</c:formatCode>
                <c:ptCount val="53"/>
                <c:pt idx="0">
                  <c:v>192626.08092929999</c:v>
                </c:pt>
                <c:pt idx="1">
                  <c:v>203723.74881730002</c:v>
                </c:pt>
                <c:pt idx="2">
                  <c:v>311832.383317</c:v>
                </c:pt>
                <c:pt idx="3">
                  <c:v>202713.71287639998</c:v>
                </c:pt>
                <c:pt idx="4">
                  <c:v>293750.52646200004</c:v>
                </c:pt>
                <c:pt idx="5">
                  <c:v>291665.7959720245</c:v>
                </c:pt>
                <c:pt idx="6">
                  <c:v>219156.30289768387</c:v>
                </c:pt>
                <c:pt idx="7">
                  <c:v>324496.12759535533</c:v>
                </c:pt>
                <c:pt idx="8">
                  <c:v>415823.69693338755</c:v>
                </c:pt>
                <c:pt idx="9">
                  <c:v>423804.82524212648</c:v>
                </c:pt>
                <c:pt idx="10">
                  <c:v>278861.45633869356</c:v>
                </c:pt>
                <c:pt idx="11">
                  <c:v>407576.97967008059</c:v>
                </c:pt>
                <c:pt idx="12">
                  <c:v>412720.35674362443</c:v>
                </c:pt>
                <c:pt idx="13">
                  <c:v>378112.75299999997</c:v>
                </c:pt>
                <c:pt idx="14">
                  <c:v>383772.55290180002</c:v>
                </c:pt>
                <c:pt idx="15">
                  <c:v>442220.12921651162</c:v>
                </c:pt>
                <c:pt idx="16">
                  <c:v>379155.34856115514</c:v>
                </c:pt>
                <c:pt idx="17">
                  <c:v>351086.16523371532</c:v>
                </c:pt>
                <c:pt idx="18">
                  <c:v>382654.72871573846</c:v>
                </c:pt>
                <c:pt idx="19">
                  <c:v>389997.14247171028</c:v>
                </c:pt>
                <c:pt idx="20">
                  <c:v>329434.62873076822</c:v>
                </c:pt>
                <c:pt idx="21">
                  <c:v>290944.59042243467</c:v>
                </c:pt>
                <c:pt idx="22">
                  <c:v>335054.24873214785</c:v>
                </c:pt>
                <c:pt idx="23">
                  <c:v>316403.25488425663</c:v>
                </c:pt>
                <c:pt idx="24">
                  <c:v>329131.15695323015</c:v>
                </c:pt>
                <c:pt idx="25">
                  <c:v>312281.07710538589</c:v>
                </c:pt>
                <c:pt idx="26">
                  <c:v>369081.67056379368</c:v>
                </c:pt>
                <c:pt idx="27">
                  <c:v>356662.71526749723</c:v>
                </c:pt>
                <c:pt idx="28">
                  <c:v>323621.01974179788</c:v>
                </c:pt>
                <c:pt idx="29">
                  <c:v>302521.63420450006</c:v>
                </c:pt>
                <c:pt idx="30">
                  <c:v>367826.49850160262</c:v>
                </c:pt>
                <c:pt idx="31">
                  <c:v>280744.1934314323</c:v>
                </c:pt>
                <c:pt idx="32">
                  <c:v>354611.27687107748</c:v>
                </c:pt>
                <c:pt idx="33">
                  <c:v>367674.89570250607</c:v>
                </c:pt>
                <c:pt idx="34">
                  <c:v>443471.55270152166</c:v>
                </c:pt>
                <c:pt idx="35">
                  <c:v>368995.28212627122</c:v>
                </c:pt>
                <c:pt idx="36">
                  <c:v>400367.27771095291</c:v>
                </c:pt>
                <c:pt idx="37">
                  <c:v>427224.75568480999</c:v>
                </c:pt>
                <c:pt idx="38">
                  <c:v>419650.82735269907</c:v>
                </c:pt>
                <c:pt idx="39">
                  <c:v>374359.27634061436</c:v>
                </c:pt>
                <c:pt idx="40">
                  <c:v>391935.46407894808</c:v>
                </c:pt>
                <c:pt idx="41">
                  <c:v>391633.44513818086</c:v>
                </c:pt>
                <c:pt idx="42">
                  <c:v>297591.44167512649</c:v>
                </c:pt>
                <c:pt idx="43">
                  <c:v>348344.31757162581</c:v>
                </c:pt>
                <c:pt idx="44">
                  <c:v>343269.44223112054</c:v>
                </c:pt>
                <c:pt idx="45">
                  <c:v>344293.35249799787</c:v>
                </c:pt>
                <c:pt idx="46">
                  <c:v>455428.52532036364</c:v>
                </c:pt>
                <c:pt idx="47">
                  <c:v>345830.8572136361</c:v>
                </c:pt>
                <c:pt idx="48">
                  <c:v>429696.9327287167</c:v>
                </c:pt>
                <c:pt idx="49">
                  <c:v>384544.5899578465</c:v>
                </c:pt>
                <c:pt idx="50">
                  <c:v>354193.53066888283</c:v>
                </c:pt>
                <c:pt idx="51">
                  <c:v>346912.41231163655</c:v>
                </c:pt>
                <c:pt idx="52">
                  <c:v>423786.71115265507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6C-49BA-9855-171720C25B35}"/>
            </c:ext>
          </c:extLst>
        </c:ser>
        <c:ser>
          <c:idx val="7"/>
          <c:order val="6"/>
          <c:tx>
            <c:strRef>
              <c:f>'[1]CUL By State By Trib (2)'!$B$11</c:f>
              <c:strCache>
                <c:ptCount val="1"/>
                <c:pt idx="0">
                  <c:v>San Juan-Colorado: Utah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'[1]CUL Trib Summaries'!$C$174:$BC$174</c:f>
              <c:numCache>
                <c:formatCode>General</c:formatCode>
                <c:ptCount val="5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'[1]CUL By State By Trib (2)'!$C$11:$BC$11</c:f>
              <c:numCache>
                <c:formatCode>General</c:formatCode>
                <c:ptCount val="53"/>
                <c:pt idx="0">
                  <c:v>58170</c:v>
                </c:pt>
                <c:pt idx="1">
                  <c:v>55741</c:v>
                </c:pt>
                <c:pt idx="2">
                  <c:v>65121</c:v>
                </c:pt>
                <c:pt idx="3">
                  <c:v>64104</c:v>
                </c:pt>
                <c:pt idx="4">
                  <c:v>51886</c:v>
                </c:pt>
                <c:pt idx="5">
                  <c:v>45019</c:v>
                </c:pt>
                <c:pt idx="6">
                  <c:v>25122</c:v>
                </c:pt>
                <c:pt idx="7">
                  <c:v>52428</c:v>
                </c:pt>
                <c:pt idx="8">
                  <c:v>64028</c:v>
                </c:pt>
                <c:pt idx="9">
                  <c:v>61193</c:v>
                </c:pt>
                <c:pt idx="10">
                  <c:v>52907.926999999996</c:v>
                </c:pt>
                <c:pt idx="11">
                  <c:v>56255.232999999993</c:v>
                </c:pt>
                <c:pt idx="12">
                  <c:v>69784.618999999992</c:v>
                </c:pt>
                <c:pt idx="13">
                  <c:v>71055.346999999994</c:v>
                </c:pt>
                <c:pt idx="14">
                  <c:v>71653.400999999998</c:v>
                </c:pt>
                <c:pt idx="15">
                  <c:v>67084.952171024241</c:v>
                </c:pt>
                <c:pt idx="16">
                  <c:v>60383.050122786372</c:v>
                </c:pt>
                <c:pt idx="17">
                  <c:v>59724.180964453029</c:v>
                </c:pt>
                <c:pt idx="18">
                  <c:v>62419.590446024231</c:v>
                </c:pt>
                <c:pt idx="19">
                  <c:v>57835.054409166667</c:v>
                </c:pt>
                <c:pt idx="20">
                  <c:v>64110.894336186291</c:v>
                </c:pt>
                <c:pt idx="21">
                  <c:v>63309.930651137998</c:v>
                </c:pt>
                <c:pt idx="22">
                  <c:v>74684.815460152284</c:v>
                </c:pt>
                <c:pt idx="23">
                  <c:v>80829.787579999975</c:v>
                </c:pt>
                <c:pt idx="24">
                  <c:v>78326.243586037075</c:v>
                </c:pt>
                <c:pt idx="25">
                  <c:v>78067.728578282593</c:v>
                </c:pt>
                <c:pt idx="26">
                  <c:v>68336.175284186771</c:v>
                </c:pt>
                <c:pt idx="27">
                  <c:v>66634.914930150771</c:v>
                </c:pt>
                <c:pt idx="28">
                  <c:v>81480.933711179969</c:v>
                </c:pt>
                <c:pt idx="29">
                  <c:v>88576.210890605158</c:v>
                </c:pt>
                <c:pt idx="30">
                  <c:v>91032.831817560349</c:v>
                </c:pt>
                <c:pt idx="31">
                  <c:v>67856.348714344887</c:v>
                </c:pt>
                <c:pt idx="32">
                  <c:v>72245.005745643124</c:v>
                </c:pt>
                <c:pt idx="33">
                  <c:v>77298.746039470992</c:v>
                </c:pt>
                <c:pt idx="34">
                  <c:v>74975.317738334721</c:v>
                </c:pt>
                <c:pt idx="35">
                  <c:v>68367.452512374177</c:v>
                </c:pt>
                <c:pt idx="36">
                  <c:v>82928.80140844117</c:v>
                </c:pt>
                <c:pt idx="37">
                  <c:v>70989.789857349315</c:v>
                </c:pt>
                <c:pt idx="38">
                  <c:v>81082.875090582864</c:v>
                </c:pt>
                <c:pt idx="39">
                  <c:v>78119.7371644417</c:v>
                </c:pt>
                <c:pt idx="40">
                  <c:v>76729.075805764762</c:v>
                </c:pt>
                <c:pt idx="41">
                  <c:v>75065.984887886763</c:v>
                </c:pt>
                <c:pt idx="42">
                  <c:v>61964.461187665293</c:v>
                </c:pt>
                <c:pt idx="43">
                  <c:v>79472.937070588901</c:v>
                </c:pt>
                <c:pt idx="44">
                  <c:v>83801.854787453893</c:v>
                </c:pt>
                <c:pt idx="45">
                  <c:v>86499.592260600301</c:v>
                </c:pt>
                <c:pt idx="46">
                  <c:v>88865.615300639038</c:v>
                </c:pt>
                <c:pt idx="47">
                  <c:v>82296.394278098189</c:v>
                </c:pt>
                <c:pt idx="48">
                  <c:v>90655.253507354981</c:v>
                </c:pt>
                <c:pt idx="49">
                  <c:v>95360.682748133069</c:v>
                </c:pt>
                <c:pt idx="50">
                  <c:v>66162.488517946826</c:v>
                </c:pt>
                <c:pt idx="51">
                  <c:v>73500.570811256926</c:v>
                </c:pt>
                <c:pt idx="52">
                  <c:v>85869.417793152461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6C-49BA-9855-171720C25B35}"/>
            </c:ext>
          </c:extLst>
        </c:ser>
        <c:ser>
          <c:idx val="2"/>
          <c:order val="7"/>
          <c:tx>
            <c:strRef>
              <c:f>'[1]CUL By State By Trib (2)'!$B$6</c:f>
              <c:strCache>
                <c:ptCount val="1"/>
                <c:pt idx="0">
                  <c:v>Upper Main Stem: Colorado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'[1]CUL Trib Summaries'!$C$174:$BC$174</c:f>
              <c:numCache>
                <c:formatCode>General</c:formatCode>
                <c:ptCount val="5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'[1]CUL By State By Trib (2)'!$C$6:$BC$6</c:f>
              <c:numCache>
                <c:formatCode>General</c:formatCode>
                <c:ptCount val="53"/>
                <c:pt idx="0">
                  <c:v>1466876.1237959419</c:v>
                </c:pt>
                <c:pt idx="1">
                  <c:v>1526171.0936310007</c:v>
                </c:pt>
                <c:pt idx="2">
                  <c:v>1306802.3146861137</c:v>
                </c:pt>
                <c:pt idx="3">
                  <c:v>1730709.993597103</c:v>
                </c:pt>
                <c:pt idx="4">
                  <c:v>1686731.0418031849</c:v>
                </c:pt>
                <c:pt idx="5">
                  <c:v>1606754.7000000002</c:v>
                </c:pt>
                <c:pt idx="6">
                  <c:v>1464202.6184100001</c:v>
                </c:pt>
                <c:pt idx="7">
                  <c:v>1831796.6101030002</c:v>
                </c:pt>
                <c:pt idx="8">
                  <c:v>1630434.7808481003</c:v>
                </c:pt>
                <c:pt idx="9">
                  <c:v>1632839.4445329998</c:v>
                </c:pt>
                <c:pt idx="10">
                  <c:v>1853294.2999180001</c:v>
                </c:pt>
                <c:pt idx="11">
                  <c:v>1800042.0827530001</c:v>
                </c:pt>
                <c:pt idx="12">
                  <c:v>1647691.4964040001</c:v>
                </c:pt>
                <c:pt idx="13">
                  <c:v>1593877.1042900002</c:v>
                </c:pt>
                <c:pt idx="14">
                  <c:v>1738063.3696370001</c:v>
                </c:pt>
                <c:pt idx="15">
                  <c:v>1574646.4698342117</c:v>
                </c:pt>
                <c:pt idx="16">
                  <c:v>1558690.1479231671</c:v>
                </c:pt>
                <c:pt idx="17">
                  <c:v>1869640.7323364147</c:v>
                </c:pt>
                <c:pt idx="18">
                  <c:v>1958072.0734036756</c:v>
                </c:pt>
                <c:pt idx="19">
                  <c:v>1734395.2116154893</c:v>
                </c:pt>
                <c:pt idx="20">
                  <c:v>1579341.8267186868</c:v>
                </c:pt>
                <c:pt idx="21">
                  <c:v>1381509.0633406644</c:v>
                </c:pt>
                <c:pt idx="22">
                  <c:v>1491959.2668993482</c:v>
                </c:pt>
                <c:pt idx="23">
                  <c:v>1661123.9883333284</c:v>
                </c:pt>
                <c:pt idx="24">
                  <c:v>1361546.5092495317</c:v>
                </c:pt>
                <c:pt idx="25">
                  <c:v>1576650.6199835376</c:v>
                </c:pt>
                <c:pt idx="26">
                  <c:v>1380016.8408697294</c:v>
                </c:pt>
                <c:pt idx="27">
                  <c:v>1486276.1420088559</c:v>
                </c:pt>
                <c:pt idx="28">
                  <c:v>1462265.9293822772</c:v>
                </c:pt>
                <c:pt idx="29">
                  <c:v>1887897.6864755261</c:v>
                </c:pt>
                <c:pt idx="30">
                  <c:v>1872804.5853308511</c:v>
                </c:pt>
                <c:pt idx="31">
                  <c:v>1507603.3822272606</c:v>
                </c:pt>
                <c:pt idx="32">
                  <c:v>1645268.600485764</c:v>
                </c:pt>
                <c:pt idx="33">
                  <c:v>1575200.6956438487</c:v>
                </c:pt>
                <c:pt idx="34">
                  <c:v>1506442.3831705982</c:v>
                </c:pt>
                <c:pt idx="35">
                  <c:v>1693692.3365877729</c:v>
                </c:pt>
                <c:pt idx="36">
                  <c:v>1716267.2423810512</c:v>
                </c:pt>
                <c:pt idx="37">
                  <c:v>1822087.1461723424</c:v>
                </c:pt>
                <c:pt idx="38">
                  <c:v>1728095.1724941218</c:v>
                </c:pt>
                <c:pt idx="39">
                  <c:v>1573897.3836750765</c:v>
                </c:pt>
                <c:pt idx="40">
                  <c:v>1846191.6895402218</c:v>
                </c:pt>
                <c:pt idx="41">
                  <c:v>1887915.6137170724</c:v>
                </c:pt>
                <c:pt idx="42">
                  <c:v>1324860.3314637402</c:v>
                </c:pt>
                <c:pt idx="43">
                  <c:v>1529911.3429711028</c:v>
                </c:pt>
                <c:pt idx="44">
                  <c:v>1374240.206435933</c:v>
                </c:pt>
                <c:pt idx="45">
                  <c:v>1683864.3415613817</c:v>
                </c:pt>
                <c:pt idx="46">
                  <c:v>1771566.7666212502</c:v>
                </c:pt>
                <c:pt idx="47">
                  <c:v>1763150.3431561664</c:v>
                </c:pt>
                <c:pt idx="48">
                  <c:v>1829175.6107939153</c:v>
                </c:pt>
                <c:pt idx="49">
                  <c:v>1834105.3068815744</c:v>
                </c:pt>
                <c:pt idx="50">
                  <c:v>1508430.9754212613</c:v>
                </c:pt>
                <c:pt idx="51">
                  <c:v>1594725.584705642</c:v>
                </c:pt>
                <c:pt idx="52">
                  <c:v>1920517.6734359514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6C-49BA-9855-171720C25B35}"/>
            </c:ext>
          </c:extLst>
        </c:ser>
        <c:ser>
          <c:idx val="6"/>
          <c:order val="8"/>
          <c:tx>
            <c:strRef>
              <c:f>'[1]CUL By State By Trib (2)'!$B$10</c:f>
              <c:strCache>
                <c:ptCount val="1"/>
                <c:pt idx="0">
                  <c:v>Upper Main Stem: Utah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cat>
            <c:numRef>
              <c:f>'[1]CUL Trib Summaries'!$C$174:$BC$174</c:f>
              <c:numCache>
                <c:formatCode>General</c:formatCode>
                <c:ptCount val="5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'[1]CUL By State By Trib (2)'!$C$10:$BC$10</c:f>
              <c:numCache>
                <c:formatCode>General</c:formatCode>
                <c:ptCount val="53"/>
                <c:pt idx="0">
                  <c:v>12916</c:v>
                </c:pt>
                <c:pt idx="1">
                  <c:v>11928</c:v>
                </c:pt>
                <c:pt idx="2">
                  <c:v>12142</c:v>
                </c:pt>
                <c:pt idx="3">
                  <c:v>13181.000000000002</c:v>
                </c:pt>
                <c:pt idx="4">
                  <c:v>11934</c:v>
                </c:pt>
                <c:pt idx="5">
                  <c:v>13247</c:v>
                </c:pt>
                <c:pt idx="6">
                  <c:v>6376</c:v>
                </c:pt>
                <c:pt idx="7">
                  <c:v>15620</c:v>
                </c:pt>
                <c:pt idx="8">
                  <c:v>16867</c:v>
                </c:pt>
                <c:pt idx="9">
                  <c:v>16395</c:v>
                </c:pt>
                <c:pt idx="10">
                  <c:v>11935.990000000002</c:v>
                </c:pt>
                <c:pt idx="11">
                  <c:v>10759.81</c:v>
                </c:pt>
                <c:pt idx="12">
                  <c:v>12295.83</c:v>
                </c:pt>
                <c:pt idx="13">
                  <c:v>13475.770000000002</c:v>
                </c:pt>
                <c:pt idx="14">
                  <c:v>11999.669999999998</c:v>
                </c:pt>
                <c:pt idx="15">
                  <c:v>13009.108646394197</c:v>
                </c:pt>
                <c:pt idx="16">
                  <c:v>13619.38590042463</c:v>
                </c:pt>
                <c:pt idx="17">
                  <c:v>13138.628708757964</c:v>
                </c:pt>
                <c:pt idx="18">
                  <c:v>12474.982413060865</c:v>
                </c:pt>
                <c:pt idx="19">
                  <c:v>13994.274821666668</c:v>
                </c:pt>
                <c:pt idx="20">
                  <c:v>7987.3851906092086</c:v>
                </c:pt>
                <c:pt idx="21">
                  <c:v>8339.2454773601385</c:v>
                </c:pt>
                <c:pt idx="22">
                  <c:v>10904.973586336902</c:v>
                </c:pt>
                <c:pt idx="23">
                  <c:v>9117.934194421041</c:v>
                </c:pt>
                <c:pt idx="24">
                  <c:v>8754.9322103832164</c:v>
                </c:pt>
                <c:pt idx="25">
                  <c:v>8802.6834516925428</c:v>
                </c:pt>
                <c:pt idx="26">
                  <c:v>9709.1439330143894</c:v>
                </c:pt>
                <c:pt idx="27">
                  <c:v>12169.685579565714</c:v>
                </c:pt>
                <c:pt idx="28">
                  <c:v>9981.1094497898303</c:v>
                </c:pt>
                <c:pt idx="29">
                  <c:v>12922.390481519589</c:v>
                </c:pt>
                <c:pt idx="30">
                  <c:v>11911.976634944991</c:v>
                </c:pt>
                <c:pt idx="31">
                  <c:v>9801.206632618605</c:v>
                </c:pt>
                <c:pt idx="32">
                  <c:v>10020.895382635539</c:v>
                </c:pt>
                <c:pt idx="33">
                  <c:v>9301.9948472363412</c:v>
                </c:pt>
                <c:pt idx="34">
                  <c:v>10668.747218163006</c:v>
                </c:pt>
                <c:pt idx="35">
                  <c:v>8266.5671853070598</c:v>
                </c:pt>
                <c:pt idx="36">
                  <c:v>9863.5616795425049</c:v>
                </c:pt>
                <c:pt idx="37">
                  <c:v>9617.741699429138</c:v>
                </c:pt>
                <c:pt idx="38">
                  <c:v>9304.7779703999295</c:v>
                </c:pt>
                <c:pt idx="39">
                  <c:v>11653.607558046126</c:v>
                </c:pt>
                <c:pt idx="40">
                  <c:v>9870.0614991748589</c:v>
                </c:pt>
                <c:pt idx="41">
                  <c:v>8878.0321674947081</c:v>
                </c:pt>
                <c:pt idx="42">
                  <c:v>5878.2738580609521</c:v>
                </c:pt>
                <c:pt idx="43">
                  <c:v>7886.5950207669575</c:v>
                </c:pt>
                <c:pt idx="44">
                  <c:v>8257.9988239407758</c:v>
                </c:pt>
                <c:pt idx="45">
                  <c:v>10272.955592087594</c:v>
                </c:pt>
                <c:pt idx="46">
                  <c:v>11288.752360589056</c:v>
                </c:pt>
                <c:pt idx="47">
                  <c:v>7947.9926341075734</c:v>
                </c:pt>
                <c:pt idx="48">
                  <c:v>11257.561816900583</c:v>
                </c:pt>
                <c:pt idx="49">
                  <c:v>10335.873032468797</c:v>
                </c:pt>
                <c:pt idx="50">
                  <c:v>7495.948509412422</c:v>
                </c:pt>
                <c:pt idx="51">
                  <c:v>7855.1091338809492</c:v>
                </c:pt>
                <c:pt idx="52">
                  <c:v>12995.54949697403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6C-49BA-9855-171720C25B35}"/>
            </c:ext>
          </c:extLst>
        </c:ser>
        <c:ser>
          <c:idx val="9"/>
          <c:order val="9"/>
          <c:tx>
            <c:v>CRSP evaporation</c:v>
          </c:tx>
          <c:spPr>
            <a:pattFill prst="dkDnDiag">
              <a:fgClr>
                <a:schemeClr val="accent3">
                  <a:lumMod val="20000"/>
                  <a:lumOff val="80000"/>
                </a:schemeClr>
              </a:fgClr>
              <a:bgClr>
                <a:schemeClr val="bg1"/>
              </a:bgClr>
            </a:pattFill>
            <a:ln w="25400">
              <a:noFill/>
            </a:ln>
            <a:effectLst/>
          </c:spPr>
          <c:cat>
            <c:numRef>
              <c:f>'[1]CUL Trib Summaries'!$C$174:$BC$174</c:f>
              <c:numCache>
                <c:formatCode>General</c:formatCode>
                <c:ptCount val="5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'[1]CUL Trib Summaries'!$C$182:$BC$182</c:f>
              <c:numCache>
                <c:formatCode>General</c:formatCode>
                <c:ptCount val="53"/>
                <c:pt idx="0">
                  <c:v>468318.3828666</c:v>
                </c:pt>
                <c:pt idx="1">
                  <c:v>473502.17856020003</c:v>
                </c:pt>
                <c:pt idx="2">
                  <c:v>535329.26604790008</c:v>
                </c:pt>
                <c:pt idx="3">
                  <c:v>615367.31007839995</c:v>
                </c:pt>
                <c:pt idx="4">
                  <c:v>642838.4152403</c:v>
                </c:pt>
                <c:pt idx="5">
                  <c:v>649790.41196079995</c:v>
                </c:pt>
                <c:pt idx="6">
                  <c:v>558020.5071244</c:v>
                </c:pt>
                <c:pt idx="7">
                  <c:v>544966.29366350011</c:v>
                </c:pt>
                <c:pt idx="8">
                  <c:v>648778.10831889999</c:v>
                </c:pt>
                <c:pt idx="9">
                  <c:v>722116.50055719994</c:v>
                </c:pt>
                <c:pt idx="10">
                  <c:v>674783.36431700003</c:v>
                </c:pt>
                <c:pt idx="11">
                  <c:v>700431.98352939996</c:v>
                </c:pt>
                <c:pt idx="12">
                  <c:v>770999.05669349991</c:v>
                </c:pt>
                <c:pt idx="13">
                  <c:v>749165.57555559999</c:v>
                </c:pt>
                <c:pt idx="14">
                  <c:v>736815.86633249989</c:v>
                </c:pt>
                <c:pt idx="15">
                  <c:v>739607.33433129999</c:v>
                </c:pt>
                <c:pt idx="16">
                  <c:v>739215.13576450001</c:v>
                </c:pt>
                <c:pt idx="17">
                  <c:v>720298.25673740008</c:v>
                </c:pt>
                <c:pt idx="18">
                  <c:v>658856.31206420006</c:v>
                </c:pt>
                <c:pt idx="19">
                  <c:v>569894.65985439997</c:v>
                </c:pt>
                <c:pt idx="20">
                  <c:v>533435.65515260003</c:v>
                </c:pt>
                <c:pt idx="21">
                  <c:v>513718.37906540011</c:v>
                </c:pt>
                <c:pt idx="22">
                  <c:v>606263.48136650003</c:v>
                </c:pt>
                <c:pt idx="23">
                  <c:v>612248.07777189999</c:v>
                </c:pt>
                <c:pt idx="24">
                  <c:v>685636.35155030014</c:v>
                </c:pt>
                <c:pt idx="25">
                  <c:v>700655.06417769997</c:v>
                </c:pt>
                <c:pt idx="26">
                  <c:v>719313.56454960001</c:v>
                </c:pt>
                <c:pt idx="27">
                  <c:v>731206.06727550004</c:v>
                </c:pt>
                <c:pt idx="28">
                  <c:v>730123.99822350009</c:v>
                </c:pt>
                <c:pt idx="29">
                  <c:v>689822.10314370005</c:v>
                </c:pt>
                <c:pt idx="30">
                  <c:v>640771.17886620003</c:v>
                </c:pt>
                <c:pt idx="31">
                  <c:v>532402.09312770003</c:v>
                </c:pt>
                <c:pt idx="32">
                  <c:v>452039.62837729999</c:v>
                </c:pt>
                <c:pt idx="33">
                  <c:v>382542.05217699998</c:v>
                </c:pt>
                <c:pt idx="34">
                  <c:v>427521.33825839998</c:v>
                </c:pt>
                <c:pt idx="35">
                  <c:v>451849.06452950003</c:v>
                </c:pt>
                <c:pt idx="36">
                  <c:v>453004.14053170005</c:v>
                </c:pt>
                <c:pt idx="37">
                  <c:v>494846.16840670002</c:v>
                </c:pt>
                <c:pt idx="38">
                  <c:v>533125.89124350005</c:v>
                </c:pt>
                <c:pt idx="39">
                  <c:v>531051.63395319995</c:v>
                </c:pt>
                <c:pt idx="40">
                  <c:v>569892.98136470001</c:v>
                </c:pt>
                <c:pt idx="41">
                  <c:v>517478.00106699998</c:v>
                </c:pt>
                <c:pt idx="42">
                  <c:v>423840.32360080001</c:v>
                </c:pt>
                <c:pt idx="43">
                  <c:v>442647.63449219998</c:v>
                </c:pt>
                <c:pt idx="44">
                  <c:v>460771.41263959993</c:v>
                </c:pt>
                <c:pt idx="45">
                  <c:v>468651.37954780005</c:v>
                </c:pt>
                <c:pt idx="46">
                  <c:v>512386.94184380001</c:v>
                </c:pt>
                <c:pt idx="47">
                  <c:v>452226.62599550001</c:v>
                </c:pt>
                <c:pt idx="48">
                  <c:v>460323.15507420001</c:v>
                </c:pt>
                <c:pt idx="49">
                  <c:v>446433.25011590007</c:v>
                </c:pt>
                <c:pt idx="50">
                  <c:v>334206.28393540002</c:v>
                </c:pt>
                <c:pt idx="51">
                  <c:v>267804.18436730001</c:v>
                </c:pt>
                <c:pt idx="52">
                  <c:v>334907.5353015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6C-49BA-9855-171720C25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543136"/>
        <c:axId val="340035520"/>
      </c:area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543136"/>
        <c:axId val="340035520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tx>
                  <c:v>Total Use (5 year moving average)</c:v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'[1]CUL Trib Summaries'!$C$174:$AZ$174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1971</c:v>
                      </c:pt>
                      <c:pt idx="1">
                        <c:v>1972</c:v>
                      </c:pt>
                      <c:pt idx="2">
                        <c:v>1973</c:v>
                      </c:pt>
                      <c:pt idx="3">
                        <c:v>1974</c:v>
                      </c:pt>
                      <c:pt idx="4">
                        <c:v>1975</c:v>
                      </c:pt>
                      <c:pt idx="5">
                        <c:v>1976</c:v>
                      </c:pt>
                      <c:pt idx="6">
                        <c:v>1977</c:v>
                      </c:pt>
                      <c:pt idx="7">
                        <c:v>1978</c:v>
                      </c:pt>
                      <c:pt idx="8">
                        <c:v>1979</c:v>
                      </c:pt>
                      <c:pt idx="9">
                        <c:v>1980</c:v>
                      </c:pt>
                      <c:pt idx="10">
                        <c:v>1981</c:v>
                      </c:pt>
                      <c:pt idx="11">
                        <c:v>1982</c:v>
                      </c:pt>
                      <c:pt idx="12">
                        <c:v>1983</c:v>
                      </c:pt>
                      <c:pt idx="13">
                        <c:v>1984</c:v>
                      </c:pt>
                      <c:pt idx="14">
                        <c:v>1985</c:v>
                      </c:pt>
                      <c:pt idx="15">
                        <c:v>1986</c:v>
                      </c:pt>
                      <c:pt idx="16">
                        <c:v>1987</c:v>
                      </c:pt>
                      <c:pt idx="17">
                        <c:v>1988</c:v>
                      </c:pt>
                      <c:pt idx="18">
                        <c:v>1989</c:v>
                      </c:pt>
                      <c:pt idx="19">
                        <c:v>1990</c:v>
                      </c:pt>
                      <c:pt idx="20">
                        <c:v>1991</c:v>
                      </c:pt>
                      <c:pt idx="21">
                        <c:v>1992</c:v>
                      </c:pt>
                      <c:pt idx="22">
                        <c:v>1993</c:v>
                      </c:pt>
                      <c:pt idx="23">
                        <c:v>1994</c:v>
                      </c:pt>
                      <c:pt idx="24">
                        <c:v>1995</c:v>
                      </c:pt>
                      <c:pt idx="25">
                        <c:v>1996</c:v>
                      </c:pt>
                      <c:pt idx="26">
                        <c:v>1997</c:v>
                      </c:pt>
                      <c:pt idx="27">
                        <c:v>1998</c:v>
                      </c:pt>
                      <c:pt idx="28">
                        <c:v>1999</c:v>
                      </c:pt>
                      <c:pt idx="29">
                        <c:v>2000</c:v>
                      </c:pt>
                      <c:pt idx="30">
                        <c:v>2001</c:v>
                      </c:pt>
                      <c:pt idx="31">
                        <c:v>2002</c:v>
                      </c:pt>
                      <c:pt idx="32">
                        <c:v>2003</c:v>
                      </c:pt>
                      <c:pt idx="33">
                        <c:v>2004</c:v>
                      </c:pt>
                      <c:pt idx="34">
                        <c:v>2005</c:v>
                      </c:pt>
                      <c:pt idx="35">
                        <c:v>2006</c:v>
                      </c:pt>
                      <c:pt idx="36">
                        <c:v>2007</c:v>
                      </c:pt>
                      <c:pt idx="37">
                        <c:v>2008</c:v>
                      </c:pt>
                      <c:pt idx="38">
                        <c:v>2009</c:v>
                      </c:pt>
                      <c:pt idx="39">
                        <c:v>2010</c:v>
                      </c:pt>
                      <c:pt idx="40">
                        <c:v>2011</c:v>
                      </c:pt>
                      <c:pt idx="41">
                        <c:v>2012</c:v>
                      </c:pt>
                      <c:pt idx="42">
                        <c:v>2013</c:v>
                      </c:pt>
                      <c:pt idx="43">
                        <c:v>2014</c:v>
                      </c:pt>
                      <c:pt idx="44">
                        <c:v>2015</c:v>
                      </c:pt>
                      <c:pt idx="45">
                        <c:v>2016</c:v>
                      </c:pt>
                      <c:pt idx="46">
                        <c:v>2017</c:v>
                      </c:pt>
                      <c:pt idx="47">
                        <c:v>2018</c:v>
                      </c:pt>
                      <c:pt idx="48">
                        <c:v>2019</c:v>
                      </c:pt>
                      <c:pt idx="49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'[1]CUL Trib Summaries'!$C$185:$BC$185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4">
                        <c:v>3796449.6707993685</c:v>
                      </c:pt>
                      <c:pt idx="5">
                        <c:v>3815027.2204714394</c:v>
                      </c:pt>
                      <c:pt idx="6">
                        <c:v>3691655.4179617902</c:v>
                      </c:pt>
                      <c:pt idx="7">
                        <c:v>3765449.6070544198</c:v>
                      </c:pt>
                      <c:pt idx="8">
                        <c:v>3768151.5527756484</c:v>
                      </c:pt>
                      <c:pt idx="9">
                        <c:v>3811481.4519892237</c:v>
                      </c:pt>
                      <c:pt idx="10">
                        <c:v>3886339.0582927866</c:v>
                      </c:pt>
                      <c:pt idx="11">
                        <c:v>4095654.8761170646</c:v>
                      </c:pt>
                      <c:pt idx="12">
                        <c:v>4113886.4454376148</c:v>
                      </c:pt>
                      <c:pt idx="13">
                        <c:v>4097765.835739349</c:v>
                      </c:pt>
                      <c:pt idx="14">
                        <c:v>4131712.3692224054</c:v>
                      </c:pt>
                      <c:pt idx="15">
                        <c:v>4151791.9220747361</c:v>
                      </c:pt>
                      <c:pt idx="16">
                        <c:v>4176644.0278196363</c:v>
                      </c:pt>
                      <c:pt idx="17">
                        <c:v>4297318.2577340994</c:v>
                      </c:pt>
                      <c:pt idx="18">
                        <c:v>4440974.0352740474</c:v>
                      </c:pt>
                      <c:pt idx="19">
                        <c:v>4468286.309763914</c:v>
                      </c:pt>
                      <c:pt idx="20">
                        <c:v>4456935.0741582513</c:v>
                      </c:pt>
                      <c:pt idx="21">
                        <c:v>4370190.2864826666</c:v>
                      </c:pt>
                      <c:pt idx="22">
                        <c:v>4254695.777966612</c:v>
                      </c:pt>
                      <c:pt idx="23">
                        <c:v>4201711.8802772351</c:v>
                      </c:pt>
                      <c:pt idx="24">
                        <c:v>4112492.6242742511</c:v>
                      </c:pt>
                      <c:pt idx="25">
                        <c:v>4174387.2524776096</c:v>
                      </c:pt>
                      <c:pt idx="26">
                        <c:v>4210651.3145377664</c:v>
                      </c:pt>
                      <c:pt idx="27">
                        <c:v>4228700.3800845463</c:v>
                      </c:pt>
                      <c:pt idx="28">
                        <c:v>4229036.4000883373</c:v>
                      </c:pt>
                      <c:pt idx="29">
                        <c:v>4391766.1018472817</c:v>
                      </c:pt>
                      <c:pt idx="30">
                        <c:v>4484047.1814714354</c:v>
                      </c:pt>
                      <c:pt idx="31">
                        <c:v>4473947.1923861224</c:v>
                      </c:pt>
                      <c:pt idx="32">
                        <c:v>4485199.2180485325</c:v>
                      </c:pt>
                      <c:pt idx="33">
                        <c:v>4383888.8114059968</c:v>
                      </c:pt>
                      <c:pt idx="34">
                        <c:v>4296041.9602671321</c:v>
                      </c:pt>
                      <c:pt idx="35">
                        <c:v>4155897.936759769</c:v>
                      </c:pt>
                      <c:pt idx="36">
                        <c:v>4251530.5256417692</c:v>
                      </c:pt>
                      <c:pt idx="37">
                        <c:v>4294866.0376751199</c:v>
                      </c:pt>
                      <c:pt idx="38">
                        <c:v>4398922.2694358528</c:v>
                      </c:pt>
                      <c:pt idx="39">
                        <c:v>4410477.1515126619</c:v>
                      </c:pt>
                      <c:pt idx="40">
                        <c:v>4450292.0587990265</c:v>
                      </c:pt>
                      <c:pt idx="41">
                        <c:v>4480484.8948496962</c:v>
                      </c:pt>
                      <c:pt idx="42">
                        <c:v>4295461.8805404119</c:v>
                      </c:pt>
                      <c:pt idx="43">
                        <c:v>4204657.0583573841</c:v>
                      </c:pt>
                      <c:pt idx="44">
                        <c:v>4120112.1892183805</c:v>
                      </c:pt>
                      <c:pt idx="45">
                        <c:v>4093317.1631692043</c:v>
                      </c:pt>
                      <c:pt idx="46">
                        <c:v>4110346.9954282036</c:v>
                      </c:pt>
                      <c:pt idx="47">
                        <c:v>4305961.2934814785</c:v>
                      </c:pt>
                      <c:pt idx="48">
                        <c:v>4428252.7777702305</c:v>
                      </c:pt>
                      <c:pt idx="49">
                        <c:v>4603283.3483273778</c:v>
                      </c:pt>
                      <c:pt idx="50">
                        <c:v>4528282.1069708234</c:v>
                      </c:pt>
                      <c:pt idx="51">
                        <c:v>4396842.5457218904</c:v>
                      </c:pt>
                      <c:pt idx="52">
                        <c:v>4430400.1462267851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EC6C-49BA-9855-171720C25B35}"/>
                  </c:ext>
                </c:extLst>
              </c15:ser>
            </c15:filteredLineSeries>
          </c:ext>
        </c:extLst>
      </c:lineChart>
      <c:catAx>
        <c:axId val="542543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340035520"/>
        <c:crosses val="autoZero"/>
        <c:auto val="1"/>
        <c:lblAlgn val="ctr"/>
        <c:lblOffset val="100"/>
        <c:tickLblSkip val="5"/>
        <c:noMultiLvlLbl val="0"/>
      </c:catAx>
      <c:valAx>
        <c:axId val="34003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200" b="0" i="0" baseline="0">
                    <a:solidFill>
                      <a:sysClr val="windowText" lastClr="000000"/>
                    </a:solidFill>
                    <a:effectLst/>
                    <a:latin typeface="Segoe UI" panose="020B0502040204020203" pitchFamily="34" charset="0"/>
                    <a:cs typeface="Segoe UI" panose="020B0502040204020203" pitchFamily="34" charset="0"/>
                  </a:rPr>
                  <a:t>Consumptive Use (acre-ft)</a:t>
                </a:r>
                <a:endParaRPr lang="en-US" sz="1200">
                  <a:solidFill>
                    <a:sysClr val="windowText" lastClr="000000"/>
                  </a:solidFill>
                  <a:effectLst/>
                  <a:latin typeface="Segoe UI" panose="020B0502040204020203" pitchFamily="34" charset="0"/>
                  <a:cs typeface="Segoe UI" panose="020B0502040204020203" pitchFamily="34" charset="0"/>
                </a:endParaRPr>
              </a:p>
            </c:rich>
          </c:tx>
          <c:layout>
            <c:manualLayout>
              <c:xMode val="edge"/>
              <c:yMode val="edge"/>
              <c:x val="5.2011000552455999E-3"/>
              <c:y val="0.23257669107151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42543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05115694893967"/>
          <c:y val="0.83967992016445159"/>
          <c:w val="0.86350099029032412"/>
          <c:h val="0.160320079835548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anchor="ctr" anchorCtr="0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456520</xdr:colOff>
      <xdr:row>34</xdr:row>
      <xdr:rowOff>136525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2EA13358-0438-4761-A7F7-CF0F45ED29E2}"/>
            </a:ext>
            <a:ext uri="{147F2762-F138-4A5C-976F-8EAC2B608ADB}">
              <a16:predDERef xmlns:a16="http://schemas.microsoft.com/office/drawing/2014/main" pred="{C895BECA-6DCE-411E-8A08-766DD3AC2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76</xdr:row>
      <xdr:rowOff>47625</xdr:rowOff>
    </xdr:from>
    <xdr:to>
      <xdr:col>18</xdr:col>
      <xdr:colOff>113242</xdr:colOff>
      <xdr:row>110</xdr:row>
      <xdr:rowOff>27516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5FEC888-90AF-4E5D-BD93-36B2AD8B4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17</xdr:col>
      <xdr:colOff>596900</xdr:colOff>
      <xdr:row>72</xdr:row>
      <xdr:rowOff>134143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5F695FB-8039-493F-AF42-7CF5F68AE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oimspp.sharepoint.com/sites/ConsumptiveUsesandLossesTeam/Shared%20Documents/General/CUL%20-%20Published%20Reports%20and%20Supporting%20WBs/2023/UCRB%20-%20data%20posted/RptTbls&amp;FiguresLinked_2021-2025_508_v23.3.xlsm" TargetMode="External"/><Relationship Id="rId1" Type="http://schemas.openxmlformats.org/officeDocument/2006/relationships/externalLinkPath" Target="https://doimspp.sharepoint.com/sites/ConsumptiveUsesandLossesTeam/Shared%20Documents/General/CUL%20-%20Published%20Reports%20and%20Supporting%20WBs/2023/UCRB%20-%20data%20posted/RptTbls&amp;FiguresLinked_2021-2025_508_v23.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ata"/>
      <sheetName val="decree"/>
      <sheetName val="summary"/>
      <sheetName val="summary-UB"/>
      <sheetName val="summary-A"/>
      <sheetName val="C-1"/>
      <sheetName val="C-2"/>
      <sheetName val="C-3"/>
      <sheetName val="C-4"/>
      <sheetName val="C-5"/>
      <sheetName val="C-6"/>
      <sheetName val="UC-1"/>
      <sheetName val="UC-2"/>
      <sheetName val="UC-3"/>
      <sheetName val="UC-4"/>
      <sheetName val="UC-4 (blank)"/>
      <sheetName val="UC-5"/>
      <sheetName val="UC-5 (blank)"/>
      <sheetName val="UC-6"/>
      <sheetName val="UC-6 (blank)"/>
      <sheetName val="OutYearSheet"/>
      <sheetName val="UC-Avg-2yrs"/>
      <sheetName val="UC-Avg-3yrs"/>
      <sheetName val="UC-Avg-4yrs"/>
      <sheetName val="UC-Avg-5yrs"/>
      <sheetName val="AveragesForReportText"/>
      <sheetName val="UC-7"/>
      <sheetName val="UC-8"/>
      <sheetName val="UC-9"/>
      <sheetName val="CUL Trib Summaries"/>
      <sheetName val="CUL Category Summaries"/>
      <sheetName val="Category Stacked Bar Chart"/>
      <sheetName val="Category Stacked Bar Chart (2)"/>
      <sheetName val="Category Stacked Bar 5 yr"/>
      <sheetName val="CUL By State By Trib"/>
      <sheetName val="CUL By State By Trib (2)"/>
      <sheetName val="CUL By State By Trib (3)"/>
      <sheetName val="Irr Acreage By State By Trib"/>
      <sheetName val="LC-1"/>
      <sheetName val="LC-2"/>
      <sheetName val="LC-3"/>
      <sheetName val="LC-4"/>
      <sheetName val="LC-5"/>
      <sheetName val="LC-6"/>
      <sheetName val="LC-7"/>
      <sheetName val="LC-8"/>
      <sheetName val="LC-Avg"/>
      <sheetName val="LC-9"/>
      <sheetName val="LC-10"/>
      <sheetName val="Discharge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74">
          <cell r="C174">
            <v>1971</v>
          </cell>
          <cell r="D174">
            <v>1972</v>
          </cell>
          <cell r="E174">
            <v>1973</v>
          </cell>
          <cell r="F174">
            <v>1974</v>
          </cell>
          <cell r="G174">
            <v>1975</v>
          </cell>
          <cell r="H174">
            <v>1976</v>
          </cell>
          <cell r="I174">
            <v>1977</v>
          </cell>
          <cell r="J174">
            <v>1978</v>
          </cell>
          <cell r="K174">
            <v>1979</v>
          </cell>
          <cell r="L174">
            <v>1980</v>
          </cell>
          <cell r="M174">
            <v>1981</v>
          </cell>
          <cell r="N174">
            <v>1982</v>
          </cell>
          <cell r="O174">
            <v>1983</v>
          </cell>
          <cell r="P174">
            <v>1984</v>
          </cell>
          <cell r="Q174">
            <v>1985</v>
          </cell>
          <cell r="R174">
            <v>1986</v>
          </cell>
          <cell r="S174">
            <v>1987</v>
          </cell>
          <cell r="T174">
            <v>1988</v>
          </cell>
          <cell r="U174">
            <v>1989</v>
          </cell>
          <cell r="V174">
            <v>1990</v>
          </cell>
          <cell r="W174">
            <v>1991</v>
          </cell>
          <cell r="X174">
            <v>1992</v>
          </cell>
          <cell r="Y174">
            <v>1993</v>
          </cell>
          <cell r="Z174">
            <v>1994</v>
          </cell>
          <cell r="AA174">
            <v>1995</v>
          </cell>
          <cell r="AB174">
            <v>1996</v>
          </cell>
          <cell r="AC174">
            <v>1997</v>
          </cell>
          <cell r="AD174">
            <v>1998</v>
          </cell>
          <cell r="AE174">
            <v>1999</v>
          </cell>
          <cell r="AF174">
            <v>2000</v>
          </cell>
          <cell r="AG174">
            <v>2001</v>
          </cell>
          <cell r="AH174">
            <v>2002</v>
          </cell>
          <cell r="AI174">
            <v>2003</v>
          </cell>
          <cell r="AJ174">
            <v>2004</v>
          </cell>
          <cell r="AK174">
            <v>2005</v>
          </cell>
          <cell r="AL174">
            <v>2006</v>
          </cell>
          <cell r="AM174">
            <v>2007</v>
          </cell>
          <cell r="AN174">
            <v>2008</v>
          </cell>
          <cell r="AO174">
            <v>2009</v>
          </cell>
          <cell r="AP174">
            <v>2010</v>
          </cell>
          <cell r="AQ174">
            <v>2011</v>
          </cell>
          <cell r="AR174">
            <v>2012</v>
          </cell>
          <cell r="AS174">
            <v>2013</v>
          </cell>
          <cell r="AT174">
            <v>2014</v>
          </cell>
          <cell r="AU174">
            <v>2015</v>
          </cell>
          <cell r="AV174">
            <v>2016</v>
          </cell>
          <cell r="AW174">
            <v>2017</v>
          </cell>
          <cell r="AX174">
            <v>2018</v>
          </cell>
          <cell r="AY174">
            <v>2019</v>
          </cell>
          <cell r="AZ174">
            <v>2020</v>
          </cell>
          <cell r="BA174">
            <v>2021</v>
          </cell>
          <cell r="BB174">
            <v>2022</v>
          </cell>
          <cell r="BC174">
            <v>2023</v>
          </cell>
        </row>
        <row r="182">
          <cell r="C182">
            <v>468318.3828666</v>
          </cell>
          <cell r="D182">
            <v>473502.17856020003</v>
          </cell>
          <cell r="E182">
            <v>535329.26604790008</v>
          </cell>
          <cell r="F182">
            <v>615367.31007839995</v>
          </cell>
          <cell r="G182">
            <v>642838.4152403</v>
          </cell>
          <cell r="H182">
            <v>649790.41196079995</v>
          </cell>
          <cell r="I182">
            <v>558020.5071244</v>
          </cell>
          <cell r="J182">
            <v>544966.29366350011</v>
          </cell>
          <cell r="K182">
            <v>648778.10831889999</v>
          </cell>
          <cell r="L182">
            <v>722116.50055719994</v>
          </cell>
          <cell r="M182">
            <v>674783.36431700003</v>
          </cell>
          <cell r="N182">
            <v>700431.98352939996</v>
          </cell>
          <cell r="O182">
            <v>770999.05669349991</v>
          </cell>
          <cell r="P182">
            <v>749165.57555559999</v>
          </cell>
          <cell r="Q182">
            <v>736815.86633249989</v>
          </cell>
          <cell r="R182">
            <v>739607.33433129999</v>
          </cell>
          <cell r="S182">
            <v>739215.13576450001</v>
          </cell>
          <cell r="T182">
            <v>720298.25673740008</v>
          </cell>
          <cell r="U182">
            <v>658856.31206420006</v>
          </cell>
          <cell r="V182">
            <v>569894.65985439997</v>
          </cell>
          <cell r="W182">
            <v>533435.65515260003</v>
          </cell>
          <cell r="X182">
            <v>513718.37906540011</v>
          </cell>
          <cell r="Y182">
            <v>606263.48136650003</v>
          </cell>
          <cell r="Z182">
            <v>612248.07777189999</v>
          </cell>
          <cell r="AA182">
            <v>685636.35155030014</v>
          </cell>
          <cell r="AB182">
            <v>700655.06417769997</v>
          </cell>
          <cell r="AC182">
            <v>719313.56454960001</v>
          </cell>
          <cell r="AD182">
            <v>731206.06727550004</v>
          </cell>
          <cell r="AE182">
            <v>730123.99822350009</v>
          </cell>
          <cell r="AF182">
            <v>689822.10314370005</v>
          </cell>
          <cell r="AG182">
            <v>640771.17886620003</v>
          </cell>
          <cell r="AH182">
            <v>532402.09312770003</v>
          </cell>
          <cell r="AI182">
            <v>452039.62837729999</v>
          </cell>
          <cell r="AJ182">
            <v>382542.05217699998</v>
          </cell>
          <cell r="AK182">
            <v>427521.33825839998</v>
          </cell>
          <cell r="AL182">
            <v>451849.06452950003</v>
          </cell>
          <cell r="AM182">
            <v>453004.14053170005</v>
          </cell>
          <cell r="AN182">
            <v>494846.16840670002</v>
          </cell>
          <cell r="AO182">
            <v>533125.89124350005</v>
          </cell>
          <cell r="AP182">
            <v>531051.63395319995</v>
          </cell>
          <cell r="AQ182">
            <v>569892.98136470001</v>
          </cell>
          <cell r="AR182">
            <v>517478.00106699998</v>
          </cell>
          <cell r="AS182">
            <v>423840.32360080001</v>
          </cell>
          <cell r="AT182">
            <v>442647.63449219998</v>
          </cell>
          <cell r="AU182">
            <v>460771.41263959993</v>
          </cell>
          <cell r="AV182">
            <v>468651.37954780005</v>
          </cell>
          <cell r="AW182">
            <v>512386.94184380001</v>
          </cell>
          <cell r="AX182">
            <v>452226.62599550001</v>
          </cell>
          <cell r="AY182">
            <v>460323.15507420001</v>
          </cell>
          <cell r="AZ182">
            <v>446433.25011590007</v>
          </cell>
          <cell r="BA182">
            <v>334206.28393540002</v>
          </cell>
          <cell r="BB182">
            <v>267804.18436730001</v>
          </cell>
          <cell r="BC182">
            <v>334907.5353015</v>
          </cell>
        </row>
        <row r="185">
          <cell r="C185"/>
          <cell r="D185"/>
          <cell r="E185"/>
          <cell r="F185"/>
          <cell r="G185">
            <v>3796449.6707993685</v>
          </cell>
          <cell r="H185">
            <v>3815027.2204714394</v>
          </cell>
          <cell r="I185">
            <v>3691655.4179617902</v>
          </cell>
          <cell r="J185">
            <v>3765449.6070544198</v>
          </cell>
          <cell r="K185">
            <v>3768151.5527756484</v>
          </cell>
          <cell r="L185">
            <v>3811481.4519892237</v>
          </cell>
          <cell r="M185">
            <v>3886339.0582927866</v>
          </cell>
          <cell r="N185">
            <v>4095654.8761170646</v>
          </cell>
          <cell r="O185">
            <v>4113886.4454376148</v>
          </cell>
          <cell r="P185">
            <v>4097765.835739349</v>
          </cell>
          <cell r="Q185">
            <v>4131712.3692224054</v>
          </cell>
          <cell r="R185">
            <v>4151791.9220747361</v>
          </cell>
          <cell r="S185">
            <v>4176644.0278196363</v>
          </cell>
          <cell r="T185">
            <v>4297318.2577340994</v>
          </cell>
          <cell r="U185">
            <v>4440974.0352740474</v>
          </cell>
          <cell r="V185">
            <v>4468286.309763914</v>
          </cell>
          <cell r="W185">
            <v>4456935.0741582513</v>
          </cell>
          <cell r="X185">
            <v>4370190.2864826666</v>
          </cell>
          <cell r="Y185">
            <v>4254695.777966612</v>
          </cell>
          <cell r="Z185">
            <v>4201711.8802772351</v>
          </cell>
          <cell r="AA185">
            <v>4112492.6242742511</v>
          </cell>
          <cell r="AB185">
            <v>4174387.2524776096</v>
          </cell>
          <cell r="AC185">
            <v>4210651.3145377664</v>
          </cell>
          <cell r="AD185">
            <v>4228700.3800845463</v>
          </cell>
          <cell r="AE185">
            <v>4229036.4000883373</v>
          </cell>
          <cell r="AF185">
            <v>4391766.1018472817</v>
          </cell>
          <cell r="AG185">
            <v>4484047.1814714354</v>
          </cell>
          <cell r="AH185">
            <v>4473947.1923861224</v>
          </cell>
          <cell r="AI185">
            <v>4485199.2180485325</v>
          </cell>
          <cell r="AJ185">
            <v>4383888.8114059968</v>
          </cell>
          <cell r="AK185">
            <v>4296041.9602671321</v>
          </cell>
          <cell r="AL185">
            <v>4155897.936759769</v>
          </cell>
          <cell r="AM185">
            <v>4251530.5256417692</v>
          </cell>
          <cell r="AN185">
            <v>4294866.0376751199</v>
          </cell>
          <cell r="AO185">
            <v>4398922.2694358528</v>
          </cell>
          <cell r="AP185">
            <v>4410477.1515126619</v>
          </cell>
          <cell r="AQ185">
            <v>4450292.0587990265</v>
          </cell>
          <cell r="AR185">
            <v>4480484.8948496962</v>
          </cell>
          <cell r="AS185">
            <v>4295461.8805404119</v>
          </cell>
          <cell r="AT185">
            <v>4204657.0583573841</v>
          </cell>
          <cell r="AU185">
            <v>4120112.1892183805</v>
          </cell>
          <cell r="AV185">
            <v>4093317.1631692043</v>
          </cell>
          <cell r="AW185">
            <v>4110346.9954282036</v>
          </cell>
          <cell r="AX185">
            <v>4305961.2934814785</v>
          </cell>
          <cell r="AY185">
            <v>4428252.7777702305</v>
          </cell>
          <cell r="AZ185">
            <v>4603283.3483273778</v>
          </cell>
          <cell r="BA185">
            <v>4528282.1069708234</v>
          </cell>
          <cell r="BB185">
            <v>4396842.5457218904</v>
          </cell>
          <cell r="BC185">
            <v>4430400.1462267851</v>
          </cell>
        </row>
      </sheetData>
      <sheetData sheetId="31"/>
      <sheetData sheetId="32"/>
      <sheetData sheetId="33"/>
      <sheetData sheetId="34"/>
      <sheetData sheetId="35"/>
      <sheetData sheetId="36">
        <row r="4">
          <cell r="B4" t="str">
            <v>San Juan-Colorado: Arizona</v>
          </cell>
          <cell r="C4">
            <v>11100</v>
          </cell>
          <cell r="D4">
            <v>12200</v>
          </cell>
          <cell r="E4">
            <v>11400</v>
          </cell>
          <cell r="F4">
            <v>19125</v>
          </cell>
          <cell r="G4">
            <v>23674</v>
          </cell>
          <cell r="H4">
            <v>30506.999999999996</v>
          </cell>
          <cell r="I4">
            <v>33871</v>
          </cell>
          <cell r="J4">
            <v>32875</v>
          </cell>
          <cell r="K4">
            <v>33913</v>
          </cell>
          <cell r="L4">
            <v>36872</v>
          </cell>
          <cell r="M4">
            <v>41393</v>
          </cell>
          <cell r="N4">
            <v>39334</v>
          </cell>
          <cell r="O4">
            <v>41203</v>
          </cell>
          <cell r="P4">
            <v>43600</v>
          </cell>
          <cell r="Q4">
            <v>45671</v>
          </cell>
          <cell r="R4">
            <v>37141.300000000003</v>
          </cell>
          <cell r="S4">
            <v>38088.1</v>
          </cell>
          <cell r="T4">
            <v>41341.1</v>
          </cell>
          <cell r="U4">
            <v>39531.760000000002</v>
          </cell>
          <cell r="V4">
            <v>35880</v>
          </cell>
          <cell r="W4">
            <v>34500.959568458275</v>
          </cell>
          <cell r="X4">
            <v>36936.787154297541</v>
          </cell>
          <cell r="Y4">
            <v>35991.690466043692</v>
          </cell>
          <cell r="Z4">
            <v>36388.04444529039</v>
          </cell>
          <cell r="AA4">
            <v>36256.238567118548</v>
          </cell>
          <cell r="AB4">
            <v>34192.130158107539</v>
          </cell>
          <cell r="AC4">
            <v>34319.16439484799</v>
          </cell>
          <cell r="AD4">
            <v>37107.342674350526</v>
          </cell>
          <cell r="AE4">
            <v>38339.64690124042</v>
          </cell>
          <cell r="AF4">
            <v>39874.771453850117</v>
          </cell>
          <cell r="AG4">
            <v>38465.084661733417</v>
          </cell>
          <cell r="AH4">
            <v>38175.739222106444</v>
          </cell>
          <cell r="AI4">
            <v>36599.900571035476</v>
          </cell>
          <cell r="AJ4">
            <v>37157.832537693001</v>
          </cell>
          <cell r="AK4">
            <v>36785.72867432535</v>
          </cell>
          <cell r="AL4">
            <v>36290.254935278426</v>
          </cell>
          <cell r="AM4">
            <v>36393.551772569423</v>
          </cell>
          <cell r="AN4">
            <v>34872.650497488474</v>
          </cell>
          <cell r="AO4">
            <v>35299.622255439739</v>
          </cell>
          <cell r="AP4">
            <v>34278.870619625421</v>
          </cell>
          <cell r="AQ4">
            <v>34066.386354053146</v>
          </cell>
          <cell r="AR4">
            <v>32989.603248504107</v>
          </cell>
          <cell r="AS4">
            <v>34101.300844415055</v>
          </cell>
          <cell r="AT4">
            <v>34705.886593617644</v>
          </cell>
          <cell r="AU4">
            <v>28714.694063997784</v>
          </cell>
          <cell r="AV4">
            <v>28463.805025276713</v>
          </cell>
          <cell r="AW4">
            <v>28370.795426041448</v>
          </cell>
          <cell r="AX4">
            <v>28728.320071557122</v>
          </cell>
          <cell r="AY4">
            <v>29120.17680822896</v>
          </cell>
          <cell r="AZ4">
            <v>9775.2152035249983</v>
          </cell>
          <cell r="BA4">
            <v>11133.727839792495</v>
          </cell>
          <cell r="BB4">
            <v>10970.336799764898</v>
          </cell>
          <cell r="BC4">
            <v>12735.685128658557</v>
          </cell>
        </row>
        <row r="5">
          <cell r="B5" t="str">
            <v>Green: Colorado</v>
          </cell>
          <cell r="C5">
            <v>170551</v>
          </cell>
          <cell r="D5">
            <v>149097</v>
          </cell>
          <cell r="E5">
            <v>141225</v>
          </cell>
          <cell r="F5">
            <v>160503.00000000003</v>
          </cell>
          <cell r="G5">
            <v>146303.82999999999</v>
          </cell>
          <cell r="H5">
            <v>136104.9</v>
          </cell>
          <cell r="I5">
            <v>123320</v>
          </cell>
          <cell r="J5">
            <v>160444.68</v>
          </cell>
          <cell r="K5">
            <v>158319.72999999998</v>
          </cell>
          <cell r="L5">
            <v>156796.72999999998</v>
          </cell>
          <cell r="M5">
            <v>186644.16800000001</v>
          </cell>
          <cell r="N5">
            <v>172183.21600000001</v>
          </cell>
          <cell r="O5">
            <v>165287.26199999999</v>
          </cell>
          <cell r="P5">
            <v>163042.18399999995</v>
          </cell>
          <cell r="Q5">
            <v>166427.76499999998</v>
          </cell>
          <cell r="R5">
            <v>153989.94704357954</v>
          </cell>
          <cell r="S5">
            <v>171407.57672801008</v>
          </cell>
          <cell r="T5">
            <v>223983.99014124359</v>
          </cell>
          <cell r="U5">
            <v>203147.61543725611</v>
          </cell>
          <cell r="V5">
            <v>205009.26765693747</v>
          </cell>
          <cell r="W5">
            <v>182586.18621300263</v>
          </cell>
          <cell r="X5">
            <v>155975.2438195459</v>
          </cell>
          <cell r="Y5">
            <v>178452.23216868713</v>
          </cell>
          <cell r="Z5">
            <v>219850.7418595003</v>
          </cell>
          <cell r="AA5">
            <v>143976.15873572003</v>
          </cell>
          <cell r="AB5">
            <v>198177.32731487622</v>
          </cell>
          <cell r="AC5">
            <v>134379.93363125355</v>
          </cell>
          <cell r="AD5">
            <v>171865.82896717452</v>
          </cell>
          <cell r="AE5">
            <v>158977.46183272346</v>
          </cell>
          <cell r="AF5">
            <v>198377.62184923203</v>
          </cell>
          <cell r="AG5">
            <v>215524.92806148881</v>
          </cell>
          <cell r="AH5">
            <v>194465.31017010525</v>
          </cell>
          <cell r="AI5">
            <v>192321.25547550939</v>
          </cell>
          <cell r="AJ5">
            <v>161773.75822058908</v>
          </cell>
          <cell r="AK5">
            <v>178050.58460181038</v>
          </cell>
          <cell r="AL5">
            <v>176910.99147772187</v>
          </cell>
          <cell r="AM5">
            <v>189428.27710379285</v>
          </cell>
          <cell r="AN5">
            <v>194756.51255882514</v>
          </cell>
          <cell r="AO5">
            <v>172901.92834377632</v>
          </cell>
          <cell r="AP5">
            <v>206989.24065303084</v>
          </cell>
          <cell r="AQ5">
            <v>181915.82217602045</v>
          </cell>
          <cell r="AR5">
            <v>208205.87588534606</v>
          </cell>
          <cell r="AS5">
            <v>164469.81630998707</v>
          </cell>
          <cell r="AT5">
            <v>191230.99060482258</v>
          </cell>
          <cell r="AU5">
            <v>191661.14397590142</v>
          </cell>
          <cell r="AV5">
            <v>201437.77097981525</v>
          </cell>
          <cell r="AW5">
            <v>188904.06115126057</v>
          </cell>
          <cell r="AX5">
            <v>238896.76780373062</v>
          </cell>
          <cell r="AY5">
            <v>179422.77977916581</v>
          </cell>
          <cell r="AZ5">
            <v>238441.27883393606</v>
          </cell>
          <cell r="BA5">
            <v>179120.46057216203</v>
          </cell>
          <cell r="BB5">
            <v>190319.95155779907</v>
          </cell>
          <cell r="BC5">
            <v>227055.28879489147</v>
          </cell>
        </row>
        <row r="6">
          <cell r="B6" t="str">
            <v>Upper Main Stem: Colorado</v>
          </cell>
          <cell r="C6">
            <v>1466876.1237959419</v>
          </cell>
          <cell r="D6">
            <v>1526171.0936310007</v>
          </cell>
          <cell r="E6">
            <v>1306802.3146861137</v>
          </cell>
          <cell r="F6">
            <v>1730709.993597103</v>
          </cell>
          <cell r="G6">
            <v>1686731.0418031849</v>
          </cell>
          <cell r="H6">
            <v>1606754.7000000002</v>
          </cell>
          <cell r="I6">
            <v>1464202.6184100001</v>
          </cell>
          <cell r="J6">
            <v>1831796.6101030002</v>
          </cell>
          <cell r="K6">
            <v>1630434.7808481003</v>
          </cell>
          <cell r="L6">
            <v>1632839.4445329998</v>
          </cell>
          <cell r="M6">
            <v>1853294.2999180001</v>
          </cell>
          <cell r="N6">
            <v>1800042.0827530001</v>
          </cell>
          <cell r="O6">
            <v>1647691.4964040001</v>
          </cell>
          <cell r="P6">
            <v>1593877.1042900002</v>
          </cell>
          <cell r="Q6">
            <v>1738063.3696370001</v>
          </cell>
          <cell r="R6">
            <v>1574646.4698342117</v>
          </cell>
          <cell r="S6">
            <v>1558690.1479231671</v>
          </cell>
          <cell r="T6">
            <v>1869640.7323364147</v>
          </cell>
          <cell r="U6">
            <v>1958072.0734036756</v>
          </cell>
          <cell r="V6">
            <v>1734395.2116154893</v>
          </cell>
          <cell r="W6">
            <v>1579341.8267186868</v>
          </cell>
          <cell r="X6">
            <v>1381509.0633406644</v>
          </cell>
          <cell r="Y6">
            <v>1491959.2668993482</v>
          </cell>
          <cell r="Z6">
            <v>1661123.9883333284</v>
          </cell>
          <cell r="AA6">
            <v>1361546.5092495317</v>
          </cell>
          <cell r="AB6">
            <v>1576650.6199835376</v>
          </cell>
          <cell r="AC6">
            <v>1380016.8408697294</v>
          </cell>
          <cell r="AD6">
            <v>1486276.1420088559</v>
          </cell>
          <cell r="AE6">
            <v>1462265.9293822772</v>
          </cell>
          <cell r="AF6">
            <v>1887897.6864755261</v>
          </cell>
          <cell r="AG6">
            <v>1872804.5853308511</v>
          </cell>
          <cell r="AH6">
            <v>1507603.3822272606</v>
          </cell>
          <cell r="AI6">
            <v>1645268.600485764</v>
          </cell>
          <cell r="AJ6">
            <v>1575200.6956438487</v>
          </cell>
          <cell r="AK6">
            <v>1506442.3831705982</v>
          </cell>
          <cell r="AL6">
            <v>1693692.3365877729</v>
          </cell>
          <cell r="AM6">
            <v>1716267.2423810512</v>
          </cell>
          <cell r="AN6">
            <v>1822087.1461723424</v>
          </cell>
          <cell r="AO6">
            <v>1728095.1724941218</v>
          </cell>
          <cell r="AP6">
            <v>1573897.3836750765</v>
          </cell>
          <cell r="AQ6">
            <v>1846191.6895402218</v>
          </cell>
          <cell r="AR6">
            <v>1887915.6137170724</v>
          </cell>
          <cell r="AS6">
            <v>1324860.3314637402</v>
          </cell>
          <cell r="AT6">
            <v>1529911.3429711028</v>
          </cell>
          <cell r="AU6">
            <v>1374240.206435933</v>
          </cell>
          <cell r="AV6">
            <v>1683864.3415613817</v>
          </cell>
          <cell r="AW6">
            <v>1771566.7666212502</v>
          </cell>
          <cell r="AX6">
            <v>1763150.3431561664</v>
          </cell>
          <cell r="AY6">
            <v>1829175.6107939153</v>
          </cell>
          <cell r="AZ6">
            <v>1834105.3068815744</v>
          </cell>
          <cell r="BA6">
            <v>1508430.9754212613</v>
          </cell>
          <cell r="BB6">
            <v>1594725.584705642</v>
          </cell>
          <cell r="BC6">
            <v>1920517.6734359514</v>
          </cell>
        </row>
        <row r="7">
          <cell r="B7" t="str">
            <v>San Juan-Colorado: Colorado</v>
          </cell>
          <cell r="C7">
            <v>212894.18207418532</v>
          </cell>
          <cell r="D7">
            <v>231908.41028914103</v>
          </cell>
          <cell r="E7">
            <v>212704.7619492253</v>
          </cell>
          <cell r="F7">
            <v>108827.00335966288</v>
          </cell>
          <cell r="G7">
            <v>92161.305019747146</v>
          </cell>
          <cell r="H7">
            <v>48871.00999999998</v>
          </cell>
          <cell r="I7">
            <v>83416.759999999995</v>
          </cell>
          <cell r="J7">
            <v>48926.91</v>
          </cell>
          <cell r="K7">
            <v>77372.37000000001</v>
          </cell>
          <cell r="L7">
            <v>60855.860000000015</v>
          </cell>
          <cell r="M7">
            <v>79526.392000000007</v>
          </cell>
          <cell r="N7">
            <v>84009.89499999999</v>
          </cell>
          <cell r="O7">
            <v>107930.75699999998</v>
          </cell>
          <cell r="P7">
            <v>109925.65999999997</v>
          </cell>
          <cell r="Q7">
            <v>97088.177999999985</v>
          </cell>
          <cell r="R7">
            <v>80948.964193248656</v>
          </cell>
          <cell r="S7">
            <v>165452.29764427702</v>
          </cell>
          <cell r="T7">
            <v>185132.81887622323</v>
          </cell>
          <cell r="U7">
            <v>241075.36133854956</v>
          </cell>
          <cell r="V7">
            <v>161639.28537920615</v>
          </cell>
          <cell r="W7">
            <v>106344.8909447075</v>
          </cell>
          <cell r="X7">
            <v>123798.42153507855</v>
          </cell>
          <cell r="Y7">
            <v>115567.64513132465</v>
          </cell>
          <cell r="Z7">
            <v>117865.53297800076</v>
          </cell>
          <cell r="AA7">
            <v>138706.03151958948</v>
          </cell>
          <cell r="AB7">
            <v>89464.674422620068</v>
          </cell>
          <cell r="AC7">
            <v>78952.799956166826</v>
          </cell>
          <cell r="AD7">
            <v>111028.43450903372</v>
          </cell>
          <cell r="AE7">
            <v>165987.07293043344</v>
          </cell>
          <cell r="AF7">
            <v>96125.63094733475</v>
          </cell>
          <cell r="AG7">
            <v>120032.11598912894</v>
          </cell>
          <cell r="AH7">
            <v>115512.22510366276</v>
          </cell>
          <cell r="AI7">
            <v>130305.0569212829</v>
          </cell>
          <cell r="AJ7">
            <v>74477.017950635229</v>
          </cell>
          <cell r="AK7">
            <v>137215.03837764106</v>
          </cell>
          <cell r="AL7">
            <v>74778.080486129998</v>
          </cell>
          <cell r="AM7">
            <v>120271.44950871193</v>
          </cell>
          <cell r="AN7">
            <v>76077.075869045686</v>
          </cell>
          <cell r="AO7">
            <v>157124.6705246364</v>
          </cell>
          <cell r="AP7">
            <v>52201.770709625242</v>
          </cell>
          <cell r="AQ7">
            <v>4642.2253757491126</v>
          </cell>
          <cell r="AR7">
            <v>57894.609413747268</v>
          </cell>
          <cell r="AS7">
            <v>18266.841892458935</v>
          </cell>
          <cell r="AT7">
            <v>15044.144234790234</v>
          </cell>
          <cell r="AU7">
            <v>11182.455839614355</v>
          </cell>
          <cell r="AV7">
            <v>47112.623404125217</v>
          </cell>
          <cell r="AW7">
            <v>83599.004158261698</v>
          </cell>
          <cell r="AX7">
            <v>66397.148308331147</v>
          </cell>
          <cell r="AY7">
            <v>73533.440532484849</v>
          </cell>
          <cell r="AZ7">
            <v>87821.861040421179</v>
          </cell>
          <cell r="BA7">
            <v>114490.51720736772</v>
          </cell>
          <cell r="BB7">
            <v>59829.659518452449</v>
          </cell>
          <cell r="BC7">
            <v>151732.06092335738</v>
          </cell>
        </row>
        <row r="8">
          <cell r="B8" t="str">
            <v>San Juan-Colorado: New Mexico</v>
          </cell>
          <cell r="C8">
            <v>192626.08092929999</v>
          </cell>
          <cell r="D8">
            <v>203723.74881730002</v>
          </cell>
          <cell r="E8">
            <v>311832.383317</v>
          </cell>
          <cell r="F8">
            <v>202713.71287639998</v>
          </cell>
          <cell r="G8">
            <v>293750.52646200004</v>
          </cell>
          <cell r="H8">
            <v>291665.7959720245</v>
          </cell>
          <cell r="I8">
            <v>219156.30289768387</v>
          </cell>
          <cell r="J8">
            <v>324496.12759535533</v>
          </cell>
          <cell r="K8">
            <v>415823.69693338755</v>
          </cell>
          <cell r="L8">
            <v>423804.82524212648</v>
          </cell>
          <cell r="M8">
            <v>278861.45633869356</v>
          </cell>
          <cell r="N8">
            <v>407576.97967008059</v>
          </cell>
          <cell r="O8">
            <v>412720.35674362443</v>
          </cell>
          <cell r="P8">
            <v>378112.75299999997</v>
          </cell>
          <cell r="Q8">
            <v>383772.55290180002</v>
          </cell>
          <cell r="R8">
            <v>442220.12921651162</v>
          </cell>
          <cell r="S8">
            <v>379155.34856115514</v>
          </cell>
          <cell r="T8">
            <v>351086.16523371532</v>
          </cell>
          <cell r="U8">
            <v>382654.72871573846</v>
          </cell>
          <cell r="V8">
            <v>389997.14247171028</v>
          </cell>
          <cell r="W8">
            <v>329434.62873076822</v>
          </cell>
          <cell r="X8">
            <v>290944.59042243467</v>
          </cell>
          <cell r="Y8">
            <v>335054.24873214785</v>
          </cell>
          <cell r="Z8">
            <v>316403.25488425663</v>
          </cell>
          <cell r="AA8">
            <v>329131.15695323015</v>
          </cell>
          <cell r="AB8">
            <v>312281.07710538589</v>
          </cell>
          <cell r="AC8">
            <v>369081.67056379368</v>
          </cell>
          <cell r="AD8">
            <v>356662.71526749723</v>
          </cell>
          <cell r="AE8">
            <v>323621.01974179788</v>
          </cell>
          <cell r="AF8">
            <v>302521.63420450006</v>
          </cell>
          <cell r="AG8">
            <v>367826.49850160262</v>
          </cell>
          <cell r="AH8">
            <v>280744.1934314323</v>
          </cell>
          <cell r="AI8">
            <v>354611.27687107748</v>
          </cell>
          <cell r="AJ8">
            <v>367674.89570250607</v>
          </cell>
          <cell r="AK8">
            <v>443471.55270152166</v>
          </cell>
          <cell r="AL8">
            <v>368995.28212627122</v>
          </cell>
          <cell r="AM8">
            <v>400367.27771095291</v>
          </cell>
          <cell r="AN8">
            <v>427224.75568480999</v>
          </cell>
          <cell r="AO8">
            <v>419650.82735269907</v>
          </cell>
          <cell r="AP8">
            <v>374359.27634061436</v>
          </cell>
          <cell r="AQ8">
            <v>391935.46407894808</v>
          </cell>
          <cell r="AR8">
            <v>391633.44513818086</v>
          </cell>
          <cell r="AS8">
            <v>297591.44167512649</v>
          </cell>
          <cell r="AT8">
            <v>348344.31757162581</v>
          </cell>
          <cell r="AU8">
            <v>343269.44223112054</v>
          </cell>
          <cell r="AV8">
            <v>344293.35249799787</v>
          </cell>
          <cell r="AW8">
            <v>455428.52532036364</v>
          </cell>
          <cell r="AX8">
            <v>345830.8572136361</v>
          </cell>
          <cell r="AY8">
            <v>429696.9327287167</v>
          </cell>
          <cell r="AZ8">
            <v>384544.5899578465</v>
          </cell>
          <cell r="BA8">
            <v>354193.53066888283</v>
          </cell>
          <cell r="BB8">
            <v>346912.41231163655</v>
          </cell>
          <cell r="BC8">
            <v>423786.71115265507</v>
          </cell>
        </row>
        <row r="9">
          <cell r="B9" t="str">
            <v>Green: Utah</v>
          </cell>
          <cell r="C9">
            <v>697347.09157499997</v>
          </cell>
          <cell r="D9">
            <v>720966.99760999996</v>
          </cell>
          <cell r="E9">
            <v>690252.52029406605</v>
          </cell>
          <cell r="F9">
            <v>730222.34011999995</v>
          </cell>
          <cell r="G9">
            <v>606425.87759787543</v>
          </cell>
          <cell r="H9">
            <v>605666.12537499995</v>
          </cell>
          <cell r="I9">
            <v>378968.022895</v>
          </cell>
          <cell r="J9">
            <v>635232.55878500012</v>
          </cell>
          <cell r="K9">
            <v>669648.38659500005</v>
          </cell>
          <cell r="L9">
            <v>633845.59227000002</v>
          </cell>
          <cell r="M9">
            <v>601556.41698500002</v>
          </cell>
          <cell r="N9">
            <v>564140.98244061437</v>
          </cell>
          <cell r="O9">
            <v>515974.49106999999</v>
          </cell>
          <cell r="P9">
            <v>553763.44985500001</v>
          </cell>
          <cell r="Q9">
            <v>674365.28977400006</v>
          </cell>
          <cell r="R9">
            <v>647240.87027799466</v>
          </cell>
          <cell r="S9">
            <v>693242.79459747451</v>
          </cell>
          <cell r="T9">
            <v>676572.74709299125</v>
          </cell>
          <cell r="U9">
            <v>678485.86505925807</v>
          </cell>
          <cell r="V9">
            <v>723396.97166755155</v>
          </cell>
          <cell r="W9">
            <v>781229.15120997815</v>
          </cell>
          <cell r="X9">
            <v>743014.86482552649</v>
          </cell>
          <cell r="Y9">
            <v>772302.3831513559</v>
          </cell>
          <cell r="Z9">
            <v>779498.3539789248</v>
          </cell>
          <cell r="AA9">
            <v>751996.95788815268</v>
          </cell>
          <cell r="AB9">
            <v>829584.99854227446</v>
          </cell>
          <cell r="AC9">
            <v>701252.57299415651</v>
          </cell>
          <cell r="AD9">
            <v>739983.16173466737</v>
          </cell>
          <cell r="AE9">
            <v>828117.21212235093</v>
          </cell>
          <cell r="AF9">
            <v>859099.64769300085</v>
          </cell>
          <cell r="AG9">
            <v>933898.24967613793</v>
          </cell>
          <cell r="AH9">
            <v>719523.77064152202</v>
          </cell>
          <cell r="AI9">
            <v>803854.35685566021</v>
          </cell>
          <cell r="AJ9">
            <v>764650.52586066839</v>
          </cell>
          <cell r="AK9">
            <v>913514.75613224402</v>
          </cell>
          <cell r="AL9">
            <v>764889.33503273455</v>
          </cell>
          <cell r="AM9">
            <v>859675.99362206389</v>
          </cell>
          <cell r="AN9">
            <v>766106.49026414414</v>
          </cell>
          <cell r="AO9">
            <v>799351.79635896441</v>
          </cell>
          <cell r="AP9">
            <v>853751.65537337586</v>
          </cell>
          <cell r="AQ9">
            <v>766042.38469243632</v>
          </cell>
          <cell r="AR9">
            <v>831829.54625835177</v>
          </cell>
          <cell r="AS9">
            <v>698936.61350683006</v>
          </cell>
          <cell r="AT9">
            <v>777242.5432155258</v>
          </cell>
          <cell r="AU9">
            <v>836190.74443907116</v>
          </cell>
          <cell r="AV9">
            <v>835759.2278894576</v>
          </cell>
          <cell r="AW9">
            <v>913012.20272763551</v>
          </cell>
          <cell r="AX9">
            <v>839701.56593054789</v>
          </cell>
          <cell r="AY9">
            <v>865942.72330786369</v>
          </cell>
          <cell r="AZ9">
            <v>1012680.5066891067</v>
          </cell>
          <cell r="BA9">
            <v>759257.23733255826</v>
          </cell>
          <cell r="BB9">
            <v>827905.11006097519</v>
          </cell>
          <cell r="BC9">
            <v>946199.47440720699</v>
          </cell>
        </row>
        <row r="10">
          <cell r="B10" t="str">
            <v>Upper Main Stem: Utah</v>
          </cell>
          <cell r="C10">
            <v>12916</v>
          </cell>
          <cell r="D10">
            <v>11928</v>
          </cell>
          <cell r="E10">
            <v>12142</v>
          </cell>
          <cell r="F10">
            <v>13181.000000000002</v>
          </cell>
          <cell r="G10">
            <v>11934</v>
          </cell>
          <cell r="H10">
            <v>13247</v>
          </cell>
          <cell r="I10">
            <v>6376</v>
          </cell>
          <cell r="J10">
            <v>15620</v>
          </cell>
          <cell r="K10">
            <v>16867</v>
          </cell>
          <cell r="L10">
            <v>16395</v>
          </cell>
          <cell r="M10">
            <v>11935.990000000002</v>
          </cell>
          <cell r="N10">
            <v>10759.81</v>
          </cell>
          <cell r="O10">
            <v>12295.83</v>
          </cell>
          <cell r="P10">
            <v>13475.770000000002</v>
          </cell>
          <cell r="Q10">
            <v>11999.669999999998</v>
          </cell>
          <cell r="R10">
            <v>13009.108646394197</v>
          </cell>
          <cell r="S10">
            <v>13619.38590042463</v>
          </cell>
          <cell r="T10">
            <v>13138.628708757964</v>
          </cell>
          <cell r="U10">
            <v>12474.982413060865</v>
          </cell>
          <cell r="V10">
            <v>13994.274821666668</v>
          </cell>
          <cell r="W10">
            <v>7987.3851906092086</v>
          </cell>
          <cell r="X10">
            <v>8339.2454773601385</v>
          </cell>
          <cell r="Y10">
            <v>10904.973586336902</v>
          </cell>
          <cell r="Z10">
            <v>9117.934194421041</v>
          </cell>
          <cell r="AA10">
            <v>8754.9322103832164</v>
          </cell>
          <cell r="AB10">
            <v>8802.6834516925428</v>
          </cell>
          <cell r="AC10">
            <v>9709.1439330143894</v>
          </cell>
          <cell r="AD10">
            <v>12169.685579565714</v>
          </cell>
          <cell r="AE10">
            <v>9981.1094497898303</v>
          </cell>
          <cell r="AF10">
            <v>12922.390481519589</v>
          </cell>
          <cell r="AG10">
            <v>11911.976634944991</v>
          </cell>
          <cell r="AH10">
            <v>9801.206632618605</v>
          </cell>
          <cell r="AI10">
            <v>10020.895382635539</v>
          </cell>
          <cell r="AJ10">
            <v>9301.9948472363412</v>
          </cell>
          <cell r="AK10">
            <v>10668.747218163006</v>
          </cell>
          <cell r="AL10">
            <v>8266.5671853070598</v>
          </cell>
          <cell r="AM10">
            <v>9863.5616795425049</v>
          </cell>
          <cell r="AN10">
            <v>9617.741699429138</v>
          </cell>
          <cell r="AO10">
            <v>9304.7779703999295</v>
          </cell>
          <cell r="AP10">
            <v>11653.607558046126</v>
          </cell>
          <cell r="AQ10">
            <v>9870.0614991748589</v>
          </cell>
          <cell r="AR10">
            <v>8878.0321674947081</v>
          </cell>
          <cell r="AS10">
            <v>5878.2738580609521</v>
          </cell>
          <cell r="AT10">
            <v>7886.5950207669575</v>
          </cell>
          <cell r="AU10">
            <v>8257.9988239407758</v>
          </cell>
          <cell r="AV10">
            <v>10272.955592087594</v>
          </cell>
          <cell r="AW10">
            <v>11288.752360589056</v>
          </cell>
          <cell r="AX10">
            <v>7947.9926341075734</v>
          </cell>
          <cell r="AY10">
            <v>11257.561816900583</v>
          </cell>
          <cell r="AZ10">
            <v>10335.873032468797</v>
          </cell>
          <cell r="BA10">
            <v>7495.948509412422</v>
          </cell>
          <cell r="BB10">
            <v>7855.1091338809492</v>
          </cell>
          <cell r="BC10">
            <v>12995.54949697403</v>
          </cell>
        </row>
        <row r="11">
          <cell r="B11" t="str">
            <v>San Juan-Colorado: Utah</v>
          </cell>
          <cell r="C11">
            <v>58170</v>
          </cell>
          <cell r="D11">
            <v>55741</v>
          </cell>
          <cell r="E11">
            <v>65121</v>
          </cell>
          <cell r="F11">
            <v>64104</v>
          </cell>
          <cell r="G11">
            <v>51886</v>
          </cell>
          <cell r="H11">
            <v>45019</v>
          </cell>
          <cell r="I11">
            <v>25122</v>
          </cell>
          <cell r="J11">
            <v>52428</v>
          </cell>
          <cell r="K11">
            <v>64028</v>
          </cell>
          <cell r="L11">
            <v>61193</v>
          </cell>
          <cell r="M11">
            <v>52907.926999999996</v>
          </cell>
          <cell r="N11">
            <v>56255.232999999993</v>
          </cell>
          <cell r="O11">
            <v>69784.618999999992</v>
          </cell>
          <cell r="P11">
            <v>71055.346999999994</v>
          </cell>
          <cell r="Q11">
            <v>71653.400999999998</v>
          </cell>
          <cell r="R11">
            <v>67084.952171024241</v>
          </cell>
          <cell r="S11">
            <v>60383.050122786372</v>
          </cell>
          <cell r="T11">
            <v>59724.180964453029</v>
          </cell>
          <cell r="U11">
            <v>62419.590446024231</v>
          </cell>
          <cell r="V11">
            <v>57835.054409166667</v>
          </cell>
          <cell r="W11">
            <v>64110.894336186291</v>
          </cell>
          <cell r="X11">
            <v>63309.930651137998</v>
          </cell>
          <cell r="Y11">
            <v>74684.815460152284</v>
          </cell>
          <cell r="Z11">
            <v>80829.787579999975</v>
          </cell>
          <cell r="AA11">
            <v>78326.243586037075</v>
          </cell>
          <cell r="AB11">
            <v>78067.728578282593</v>
          </cell>
          <cell r="AC11">
            <v>68336.175284186771</v>
          </cell>
          <cell r="AD11">
            <v>66634.914930150771</v>
          </cell>
          <cell r="AE11">
            <v>81480.933711179969</v>
          </cell>
          <cell r="AF11">
            <v>88576.210890605158</v>
          </cell>
          <cell r="AG11">
            <v>91032.831817560349</v>
          </cell>
          <cell r="AH11">
            <v>67856.348714344887</v>
          </cell>
          <cell r="AI11">
            <v>72245.005745643124</v>
          </cell>
          <cell r="AJ11">
            <v>77298.746039470992</v>
          </cell>
          <cell r="AK11">
            <v>74975.317738334721</v>
          </cell>
          <cell r="AL11">
            <v>68367.452512374177</v>
          </cell>
          <cell r="AM11">
            <v>82928.80140844117</v>
          </cell>
          <cell r="AN11">
            <v>70989.789857349315</v>
          </cell>
          <cell r="AO11">
            <v>81082.875090582864</v>
          </cell>
          <cell r="AP11">
            <v>78119.7371644417</v>
          </cell>
          <cell r="AQ11">
            <v>76729.075805764762</v>
          </cell>
          <cell r="AR11">
            <v>75065.984887886763</v>
          </cell>
          <cell r="AS11">
            <v>61964.461187665293</v>
          </cell>
          <cell r="AT11">
            <v>79472.937070588901</v>
          </cell>
          <cell r="AU11">
            <v>83801.854787453893</v>
          </cell>
          <cell r="AV11">
            <v>86499.592260600301</v>
          </cell>
          <cell r="AW11">
            <v>88865.615300639038</v>
          </cell>
          <cell r="AX11">
            <v>82296.394278098189</v>
          </cell>
          <cell r="AY11">
            <v>90655.253507354981</v>
          </cell>
          <cell r="AZ11">
            <v>95360.682748133069</v>
          </cell>
          <cell r="BA11">
            <v>66162.488517946826</v>
          </cell>
          <cell r="BB11">
            <v>73500.570811256926</v>
          </cell>
          <cell r="BC11">
            <v>85869.417793152461</v>
          </cell>
        </row>
        <row r="12">
          <cell r="B12" t="str">
            <v>Green: Wyoming</v>
          </cell>
          <cell r="C12">
            <v>368476.84763569641</v>
          </cell>
          <cell r="D12">
            <v>355570.70855994039</v>
          </cell>
          <cell r="E12">
            <v>348700.54410506255</v>
          </cell>
          <cell r="F12">
            <v>416279.66397155239</v>
          </cell>
          <cell r="G12">
            <v>329915.69712694077</v>
          </cell>
          <cell r="H12">
            <v>324537.51392925467</v>
          </cell>
          <cell r="I12">
            <v>231496.9135922555</v>
          </cell>
          <cell r="J12">
            <v>357694.55571565562</v>
          </cell>
          <cell r="K12">
            <v>359357.67991387605</v>
          </cell>
          <cell r="L12">
            <v>357551.23671560007</v>
          </cell>
          <cell r="M12">
            <v>345548.47419619694</v>
          </cell>
          <cell r="N12">
            <v>335795.03164763562</v>
          </cell>
          <cell r="O12">
            <v>351751.71355413651</v>
          </cell>
          <cell r="P12">
            <v>317921.86041733599</v>
          </cell>
          <cell r="Q12">
            <v>346145.7640879103</v>
          </cell>
          <cell r="R12">
            <v>470960.17730227776</v>
          </cell>
          <cell r="S12">
            <v>475535.90552343818</v>
          </cell>
          <cell r="T12">
            <v>558091.11194637488</v>
          </cell>
          <cell r="U12">
            <v>475500.3029399144</v>
          </cell>
          <cell r="V12">
            <v>516522.36130641663</v>
          </cell>
          <cell r="W12">
            <v>551121.49692323012</v>
          </cell>
          <cell r="X12">
            <v>543519.27809586166</v>
          </cell>
          <cell r="Y12">
            <v>500356.45249540487</v>
          </cell>
          <cell r="Z12">
            <v>613973.38734517153</v>
          </cell>
          <cell r="AA12">
            <v>428137.36890755908</v>
          </cell>
          <cell r="AB12">
            <v>651689.9122705448</v>
          </cell>
          <cell r="AC12">
            <v>547024.24851134024</v>
          </cell>
          <cell r="AD12">
            <v>498848.2242444033</v>
          </cell>
          <cell r="AE12">
            <v>650084.81909446104</v>
          </cell>
          <cell r="AF12">
            <v>600898.76082307706</v>
          </cell>
          <cell r="AG12">
            <v>648704.16458613891</v>
          </cell>
          <cell r="AH12">
            <v>525801.89999077085</v>
          </cell>
          <cell r="AI12">
            <v>570776.66881734331</v>
          </cell>
          <cell r="AJ12">
            <v>492349.65119742625</v>
          </cell>
          <cell r="AK12">
            <v>608236.75539498846</v>
          </cell>
          <cell r="AL12">
            <v>596212.13171587873</v>
          </cell>
          <cell r="AM12">
            <v>601848.81795269868</v>
          </cell>
          <cell r="AN12">
            <v>588141.87465987157</v>
          </cell>
          <cell r="AO12">
            <v>526770.76734661823</v>
          </cell>
          <cell r="AP12">
            <v>678353.43660503963</v>
          </cell>
          <cell r="AQ12">
            <v>558039.94213372003</v>
          </cell>
          <cell r="AR12">
            <v>609122.58214128681</v>
          </cell>
          <cell r="AS12">
            <v>529695.72978450032</v>
          </cell>
          <cell r="AT12">
            <v>582197.82629056007</v>
          </cell>
          <cell r="AU12">
            <v>633842.3137204228</v>
          </cell>
          <cell r="AV12">
            <v>598995.85401636723</v>
          </cell>
          <cell r="AW12">
            <v>652739.79031002661</v>
          </cell>
          <cell r="AX12">
            <v>712500.60899828246</v>
          </cell>
          <cell r="AY12">
            <v>651014.00516053499</v>
          </cell>
          <cell r="AZ12">
            <v>727586.55523987673</v>
          </cell>
          <cell r="BA12">
            <v>595853.52598735411</v>
          </cell>
          <cell r="BB12">
            <v>669141.72970849276</v>
          </cell>
          <cell r="BC12">
            <v>589665.2304800878</v>
          </cell>
        </row>
      </sheetData>
      <sheetData sheetId="37"/>
      <sheetData sheetId="38">
        <row r="3">
          <cell r="C3">
            <v>1986</v>
          </cell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  <cell r="T3">
            <v>2003</v>
          </cell>
          <cell r="U3">
            <v>2004</v>
          </cell>
          <cell r="V3">
            <v>2005</v>
          </cell>
          <cell r="W3">
            <v>2006</v>
          </cell>
          <cell r="X3">
            <v>2007</v>
          </cell>
          <cell r="Y3">
            <v>2008</v>
          </cell>
          <cell r="Z3">
            <v>2009</v>
          </cell>
          <cell r="AA3">
            <v>2010</v>
          </cell>
          <cell r="AB3">
            <v>2011</v>
          </cell>
          <cell r="AC3">
            <v>2012</v>
          </cell>
          <cell r="AD3">
            <v>2013</v>
          </cell>
          <cell r="AE3">
            <v>2014</v>
          </cell>
          <cell r="AF3">
            <v>2015</v>
          </cell>
          <cell r="AG3">
            <v>2016</v>
          </cell>
          <cell r="AH3">
            <v>2017</v>
          </cell>
          <cell r="AI3">
            <v>2018</v>
          </cell>
          <cell r="AJ3">
            <v>2019</v>
          </cell>
          <cell r="AK3">
            <v>2020</v>
          </cell>
          <cell r="AL3">
            <v>2021</v>
          </cell>
          <cell r="AM3">
            <v>2022</v>
          </cell>
          <cell r="AN3">
            <v>2023</v>
          </cell>
        </row>
        <row r="4">
          <cell r="B4" t="str">
            <v>San Juan-Colorado: Arizona</v>
          </cell>
          <cell r="C4">
            <v>3542.6</v>
          </cell>
          <cell r="D4">
            <v>3640.4</v>
          </cell>
          <cell r="E4">
            <v>3605.4</v>
          </cell>
          <cell r="F4">
            <v>3615.4</v>
          </cell>
          <cell r="G4">
            <v>3615.4</v>
          </cell>
          <cell r="H4">
            <v>60.801988786204184</v>
          </cell>
          <cell r="I4">
            <v>960.04203536294949</v>
          </cell>
          <cell r="J4">
            <v>740.5719735390652</v>
          </cell>
          <cell r="K4">
            <v>443.58002685927278</v>
          </cell>
          <cell r="L4">
            <v>670.64623881202192</v>
          </cell>
          <cell r="M4">
            <v>255.99233465880877</v>
          </cell>
          <cell r="N4">
            <v>602.45276153091731</v>
          </cell>
          <cell r="O4">
            <v>396.01630736502779</v>
          </cell>
          <cell r="P4">
            <v>432.02163048268142</v>
          </cell>
          <cell r="Q4">
            <v>263.6006838299628</v>
          </cell>
          <cell r="R4">
            <v>368.23062504349514</v>
          </cell>
          <cell r="S4">
            <v>121.00019611899978</v>
          </cell>
          <cell r="T4">
            <v>376.68432128856182</v>
          </cell>
          <cell r="U4">
            <v>176.22790022912577</v>
          </cell>
          <cell r="V4">
            <v>861.40186688170377</v>
          </cell>
          <cell r="W4">
            <v>115.57581383575477</v>
          </cell>
          <cell r="X4">
            <v>707.69594738847638</v>
          </cell>
          <cell r="Y4">
            <v>271.72366040961145</v>
          </cell>
          <cell r="Z4">
            <v>82.730650165448878</v>
          </cell>
          <cell r="AA4">
            <v>448.33541859715979</v>
          </cell>
          <cell r="AB4">
            <v>264.94951516665213</v>
          </cell>
          <cell r="AC4">
            <v>46.220677752328285</v>
          </cell>
          <cell r="AD4">
            <v>423.63434797388413</v>
          </cell>
          <cell r="AE4">
            <v>57.720934457108783</v>
          </cell>
          <cell r="AF4">
            <v>1176.8160290751307</v>
          </cell>
          <cell r="AG4">
            <v>284.12094992333533</v>
          </cell>
          <cell r="AH4">
            <v>371.10443239555747</v>
          </cell>
          <cell r="AI4">
            <v>127.70087976837078</v>
          </cell>
          <cell r="AJ4">
            <v>735.96085187829567</v>
          </cell>
          <cell r="AK4">
            <v>99.884434694091667</v>
          </cell>
          <cell r="AL4">
            <v>95.003948453126327</v>
          </cell>
          <cell r="AM4">
            <v>1676.5208249655202</v>
          </cell>
          <cell r="AN4">
            <v>348.19438088342815</v>
          </cell>
        </row>
        <row r="5">
          <cell r="B5" t="str">
            <v>Green: Colorado</v>
          </cell>
          <cell r="C5">
            <v>108564.09999999998</v>
          </cell>
          <cell r="D5">
            <v>107770.3</v>
          </cell>
          <cell r="E5">
            <v>123202.40000000001</v>
          </cell>
          <cell r="F5">
            <v>115198.5</v>
          </cell>
          <cell r="G5">
            <v>125362.40000000001</v>
          </cell>
          <cell r="H5">
            <v>102816.08892633069</v>
          </cell>
          <cell r="I5">
            <v>98001.317314082058</v>
          </cell>
          <cell r="J5">
            <v>99899.431012212386</v>
          </cell>
          <cell r="K5">
            <v>95855.855905529243</v>
          </cell>
          <cell r="L5">
            <v>104803.05092445745</v>
          </cell>
          <cell r="M5">
            <v>98979.611782208653</v>
          </cell>
          <cell r="N5">
            <v>108085.37316349139</v>
          </cell>
          <cell r="O5">
            <v>102461.94217328343</v>
          </cell>
          <cell r="P5">
            <v>103640.83206349736</v>
          </cell>
          <cell r="Q5">
            <v>97617.476515637944</v>
          </cell>
          <cell r="R5">
            <v>100278.16756028666</v>
          </cell>
          <cell r="S5">
            <v>86203.521375833574</v>
          </cell>
          <cell r="T5">
            <v>95480.509784935261</v>
          </cell>
          <cell r="U5">
            <v>97060.702363609555</v>
          </cell>
          <cell r="V5">
            <v>104468.92342616137</v>
          </cell>
          <cell r="W5">
            <v>100290.47782344557</v>
          </cell>
          <cell r="X5">
            <v>100123.90434397325</v>
          </cell>
          <cell r="Y5">
            <v>101864.89445180912</v>
          </cell>
          <cell r="Z5">
            <v>103892.64625657245</v>
          </cell>
          <cell r="AA5">
            <v>99301.722627086216</v>
          </cell>
          <cell r="AB5">
            <v>104850.9690602622</v>
          </cell>
          <cell r="AC5">
            <v>82490.842811442097</v>
          </cell>
          <cell r="AD5">
            <v>102191.32056681407</v>
          </cell>
          <cell r="AE5">
            <v>107064.96859287415</v>
          </cell>
          <cell r="AF5">
            <v>105069.5436251885</v>
          </cell>
          <cell r="AG5">
            <v>104981.50332494694</v>
          </cell>
          <cell r="AH5">
            <v>102824.00853897838</v>
          </cell>
          <cell r="AI5">
            <v>99295.140799311048</v>
          </cell>
          <cell r="AJ5">
            <v>105942.53970859613</v>
          </cell>
          <cell r="AK5">
            <v>97207.632265601613</v>
          </cell>
          <cell r="AL5">
            <v>90844.521438965254</v>
          </cell>
          <cell r="AM5">
            <v>105076.12074530945</v>
          </cell>
          <cell r="AN5">
            <v>108079.62749925845</v>
          </cell>
        </row>
        <row r="6">
          <cell r="B6" t="str">
            <v>Upper Main Stem: Colorado</v>
          </cell>
          <cell r="C6">
            <v>529498.6</v>
          </cell>
          <cell r="D6">
            <v>520237</v>
          </cell>
          <cell r="E6">
            <v>578417.59999999986</v>
          </cell>
          <cell r="F6">
            <v>569735.99999999988</v>
          </cell>
          <cell r="G6">
            <v>556662.89999999979</v>
          </cell>
          <cell r="H6">
            <v>475054.10694539075</v>
          </cell>
          <cell r="I6">
            <v>447688.81875992077</v>
          </cell>
          <cell r="J6">
            <v>462992.77048407152</v>
          </cell>
          <cell r="K6">
            <v>446907.93358372437</v>
          </cell>
          <cell r="L6">
            <v>491149.61813412077</v>
          </cell>
          <cell r="M6">
            <v>455653.49775713007</v>
          </cell>
          <cell r="N6">
            <v>500198.91335327883</v>
          </cell>
          <cell r="O6">
            <v>460998.23530475766</v>
          </cell>
          <cell r="P6">
            <v>491950.5162092612</v>
          </cell>
          <cell r="Q6">
            <v>460793.98545840458</v>
          </cell>
          <cell r="R6">
            <v>462670.36215379601</v>
          </cell>
          <cell r="S6">
            <v>398520.34260765265</v>
          </cell>
          <cell r="T6">
            <v>443858.01866301731</v>
          </cell>
          <cell r="U6">
            <v>434463.9575678964</v>
          </cell>
          <cell r="V6">
            <v>470716.56421186315</v>
          </cell>
          <cell r="W6">
            <v>459336.00779639231</v>
          </cell>
          <cell r="X6">
            <v>470159.46962671541</v>
          </cell>
          <cell r="Y6">
            <v>449453.6738161096</v>
          </cell>
          <cell r="Z6">
            <v>464314.28267625376</v>
          </cell>
          <cell r="AA6">
            <v>449998.58817970584</v>
          </cell>
          <cell r="AB6">
            <v>473961.99122574972</v>
          </cell>
          <cell r="AC6">
            <v>419016.89231171366</v>
          </cell>
          <cell r="AD6">
            <v>472923.06598404079</v>
          </cell>
          <cell r="AE6">
            <v>482806.69767753308</v>
          </cell>
          <cell r="AF6">
            <v>491165.12521064904</v>
          </cell>
          <cell r="AG6">
            <v>481122.58889528707</v>
          </cell>
          <cell r="AH6">
            <v>463429.3812280714</v>
          </cell>
          <cell r="AI6">
            <v>384952.14234596823</v>
          </cell>
          <cell r="AJ6">
            <v>483663.02201645932</v>
          </cell>
          <cell r="AK6">
            <v>396133.16928807239</v>
          </cell>
          <cell r="AL6">
            <v>416840.13543549919</v>
          </cell>
          <cell r="AM6">
            <v>450177.84887863079</v>
          </cell>
          <cell r="AN6">
            <v>490701.43090112327</v>
          </cell>
        </row>
        <row r="7">
          <cell r="B7" t="str">
            <v>San Juan-Colorado: Colorado</v>
          </cell>
          <cell r="C7">
            <v>161922.79999999999</v>
          </cell>
          <cell r="D7">
            <v>183883.40000000002</v>
          </cell>
          <cell r="E7">
            <v>200950.69999999998</v>
          </cell>
          <cell r="F7">
            <v>206288.1</v>
          </cell>
          <cell r="G7">
            <v>215620.2</v>
          </cell>
          <cell r="H7">
            <v>167611.68098551399</v>
          </cell>
          <cell r="I7">
            <v>189081.82556746338</v>
          </cell>
          <cell r="J7">
            <v>173714.39180758898</v>
          </cell>
          <cell r="K7">
            <v>179721.99534121444</v>
          </cell>
          <cell r="L7">
            <v>183443.24444658824</v>
          </cell>
          <cell r="M7">
            <v>158324.20083486044</v>
          </cell>
          <cell r="N7">
            <v>195298.0192348171</v>
          </cell>
          <cell r="O7">
            <v>177546.19123077273</v>
          </cell>
          <cell r="P7">
            <v>188415.85837396921</v>
          </cell>
          <cell r="Q7">
            <v>163969.26050624897</v>
          </cell>
          <cell r="R7">
            <v>170340.51324363923</v>
          </cell>
          <cell r="S7">
            <v>117483.69224088645</v>
          </cell>
          <cell r="T7">
            <v>157519.82681731391</v>
          </cell>
          <cell r="U7">
            <v>166157.48773410512</v>
          </cell>
          <cell r="V7">
            <v>178151.36403364426</v>
          </cell>
          <cell r="W7">
            <v>176523.38377740479</v>
          </cell>
          <cell r="X7">
            <v>171507.25163609904</v>
          </cell>
          <cell r="Y7">
            <v>170545.25882832633</v>
          </cell>
          <cell r="Z7">
            <v>170970.53796237946</v>
          </cell>
          <cell r="AA7">
            <v>173432.3924562824</v>
          </cell>
          <cell r="AB7">
            <v>163174.74269725737</v>
          </cell>
          <cell r="AC7">
            <v>145380.23249747936</v>
          </cell>
          <cell r="AD7">
            <v>156088.86389191376</v>
          </cell>
          <cell r="AE7">
            <v>154827.13605279633</v>
          </cell>
          <cell r="AF7">
            <v>179044.82688621551</v>
          </cell>
          <cell r="AG7">
            <v>166976.14800968344</v>
          </cell>
          <cell r="AH7">
            <v>161513.3564441108</v>
          </cell>
          <cell r="AI7">
            <v>120541.94220671622</v>
          </cell>
          <cell r="AJ7">
            <v>172997.1631961329</v>
          </cell>
          <cell r="AK7">
            <v>133281.16314670365</v>
          </cell>
          <cell r="AL7">
            <v>122764.32333481759</v>
          </cell>
          <cell r="AM7">
            <v>159158.54657839896</v>
          </cell>
          <cell r="AN7">
            <v>173175.30031695607</v>
          </cell>
        </row>
        <row r="8">
          <cell r="B8" t="str">
            <v>San Juan-Colorado: New Mexico</v>
          </cell>
          <cell r="C8">
            <v>68577.934936479127</v>
          </cell>
          <cell r="D8">
            <v>69008.867299714795</v>
          </cell>
          <cell r="E8">
            <v>68965.899662950484</v>
          </cell>
          <cell r="F8">
            <v>74526.852026186156</v>
          </cell>
          <cell r="G8">
            <v>74213.88438942183</v>
          </cell>
          <cell r="H8">
            <v>63527.015554304075</v>
          </cell>
          <cell r="I8">
            <v>58082.03846684868</v>
          </cell>
          <cell r="J8">
            <v>63581.145771966927</v>
          </cell>
          <cell r="K8">
            <v>66030.717913491477</v>
          </cell>
          <cell r="L8">
            <v>68602.664059049741</v>
          </cell>
          <cell r="M8">
            <v>66661.801780724782</v>
          </cell>
          <cell r="N8">
            <v>73200.695504950025</v>
          </cell>
          <cell r="O8">
            <v>68719.799219977504</v>
          </cell>
          <cell r="P8">
            <v>70960.850727574943</v>
          </cell>
          <cell r="Q8">
            <v>63750.330511227534</v>
          </cell>
          <cell r="R8">
            <v>66449.017395308605</v>
          </cell>
          <cell r="S8">
            <v>69853.916138132947</v>
          </cell>
          <cell r="T8">
            <v>77289.20529917533</v>
          </cell>
          <cell r="U8">
            <v>78066.844548890993</v>
          </cell>
          <cell r="V8">
            <v>76969.052040688854</v>
          </cell>
          <cell r="W8">
            <v>78222.76803374241</v>
          </cell>
          <cell r="X8">
            <v>78434.010593286308</v>
          </cell>
          <cell r="Y8">
            <v>76785.776287317014</v>
          </cell>
          <cell r="Z8">
            <v>81149.593249932164</v>
          </cell>
          <cell r="AA8">
            <v>83074.401917507348</v>
          </cell>
          <cell r="AB8">
            <v>82323.416478168539</v>
          </cell>
          <cell r="AC8">
            <v>81107.347009651799</v>
          </cell>
          <cell r="AD8">
            <v>80911.995316154949</v>
          </cell>
          <cell r="AE8">
            <v>79755.470165396444</v>
          </cell>
          <cell r="AF8">
            <v>85474.72594125726</v>
          </cell>
          <cell r="AG8">
            <v>74592.53263917935</v>
          </cell>
          <cell r="AH8">
            <v>81804.569255879382</v>
          </cell>
          <cell r="AI8">
            <v>78639.058399035013</v>
          </cell>
          <cell r="AJ8">
            <v>82031.887519302865</v>
          </cell>
          <cell r="AK8">
            <v>81298.074092738418</v>
          </cell>
          <cell r="AL8">
            <v>82316.006334195175</v>
          </cell>
          <cell r="AM8">
            <v>81489.571291749977</v>
          </cell>
          <cell r="AN8">
            <v>80021.736121512076</v>
          </cell>
        </row>
        <row r="9">
          <cell r="B9" t="str">
            <v>Green: Utah</v>
          </cell>
          <cell r="C9">
            <v>235099.10000000006</v>
          </cell>
          <cell r="D9">
            <v>237896.30000000008</v>
          </cell>
          <cell r="E9">
            <v>234502.69999999998</v>
          </cell>
          <cell r="F9">
            <v>227786.30000000002</v>
          </cell>
          <cell r="G9">
            <v>234484.60000000006</v>
          </cell>
          <cell r="H9">
            <v>252582.02679343231</v>
          </cell>
          <cell r="I9">
            <v>220829.40418121833</v>
          </cell>
          <cell r="J9">
            <v>247557.21491557153</v>
          </cell>
          <cell r="K9">
            <v>212855.2801588889</v>
          </cell>
          <cell r="L9">
            <v>269739.68375611614</v>
          </cell>
          <cell r="M9">
            <v>247104.93033186041</v>
          </cell>
          <cell r="N9">
            <v>287114.9778499626</v>
          </cell>
          <cell r="O9">
            <v>274405.0738160903</v>
          </cell>
          <cell r="P9">
            <v>276206.79994206713</v>
          </cell>
          <cell r="Q9">
            <v>246289.44500696182</v>
          </cell>
          <cell r="R9">
            <v>255191.71387604435</v>
          </cell>
          <cell r="S9">
            <v>178638.75544931143</v>
          </cell>
          <cell r="T9">
            <v>215855.7675995286</v>
          </cell>
          <cell r="U9">
            <v>232435.32436621888</v>
          </cell>
          <cell r="V9">
            <v>273043.83823460602</v>
          </cell>
          <cell r="W9">
            <v>247921.54312767865</v>
          </cell>
          <cell r="X9">
            <v>230963.20675835019</v>
          </cell>
          <cell r="Y9">
            <v>249328.20618920209</v>
          </cell>
          <cell r="Z9">
            <v>257623.89370603304</v>
          </cell>
          <cell r="AA9">
            <v>261056.61097752332</v>
          </cell>
          <cell r="AB9">
            <v>289339.57637723873</v>
          </cell>
          <cell r="AC9">
            <v>229560.22395556926</v>
          </cell>
          <cell r="AD9">
            <v>250818.65645223865</v>
          </cell>
          <cell r="AE9">
            <v>258224.34401718128</v>
          </cell>
          <cell r="AF9">
            <v>283462.67961673252</v>
          </cell>
          <cell r="AG9">
            <v>276280.88293060602</v>
          </cell>
          <cell r="AH9">
            <v>275120.35109309969</v>
          </cell>
          <cell r="AI9">
            <v>227545.57766627613</v>
          </cell>
          <cell r="AJ9">
            <v>289734.29360112321</v>
          </cell>
          <cell r="AK9">
            <v>254868.74482145809</v>
          </cell>
          <cell r="AL9">
            <v>231176.07618892577</v>
          </cell>
          <cell r="AM9">
            <v>249948.9495525797</v>
          </cell>
          <cell r="AN9">
            <v>289392.43937635049</v>
          </cell>
        </row>
        <row r="10">
          <cell r="B10" t="str">
            <v>Upper Main Stem: Utah</v>
          </cell>
          <cell r="C10">
            <v>4290.3999999999996</v>
          </cell>
          <cell r="D10">
            <v>4470.6000000000004</v>
          </cell>
          <cell r="E10">
            <v>4443.1000000000004</v>
          </cell>
          <cell r="F10">
            <v>4615.8999999999996</v>
          </cell>
          <cell r="G10">
            <v>4619.6000000000004</v>
          </cell>
          <cell r="H10">
            <v>2971.5048490350764</v>
          </cell>
          <cell r="I10">
            <v>3727.6443051858369</v>
          </cell>
          <cell r="J10">
            <v>4849.1869061808611</v>
          </cell>
          <cell r="K10">
            <v>3343.7392403247468</v>
          </cell>
          <cell r="L10">
            <v>4615.2998508095325</v>
          </cell>
          <cell r="M10">
            <v>3417.1217987680293</v>
          </cell>
          <cell r="N10">
            <v>5697.4956632016956</v>
          </cell>
          <cell r="O10">
            <v>4790.4706819199764</v>
          </cell>
          <cell r="P10">
            <v>4919.0340738374971</v>
          </cell>
          <cell r="Q10">
            <v>4186.442938914126</v>
          </cell>
          <cell r="R10">
            <v>4307.9090012013294</v>
          </cell>
          <cell r="S10">
            <v>2926.0705167294536</v>
          </cell>
          <cell r="T10">
            <v>3435.5015407041897</v>
          </cell>
          <cell r="U10">
            <v>3521.5442204458154</v>
          </cell>
          <cell r="V10">
            <v>4766.3803486444576</v>
          </cell>
          <cell r="W10">
            <v>3634.3439168877157</v>
          </cell>
          <cell r="X10">
            <v>4181.7190714325825</v>
          </cell>
          <cell r="Y10">
            <v>3620.4130432501752</v>
          </cell>
          <cell r="Z10">
            <v>3570.8304502446199</v>
          </cell>
          <cell r="AA10">
            <v>4736.4480359855897</v>
          </cell>
          <cell r="AB10">
            <v>4247.06085627838</v>
          </cell>
          <cell r="AC10">
            <v>2518.4176523824322</v>
          </cell>
          <cell r="AD10">
            <v>3187.3194158916558</v>
          </cell>
          <cell r="AE10">
            <v>3406.9888355681819</v>
          </cell>
          <cell r="AF10">
            <v>3922.5171094539173</v>
          </cell>
          <cell r="AG10">
            <v>5487.4044846345369</v>
          </cell>
          <cell r="AH10">
            <v>4269.37711330001</v>
          </cell>
          <cell r="AI10">
            <v>2493.5703434210309</v>
          </cell>
          <cell r="AJ10">
            <v>5748.6854898709398</v>
          </cell>
          <cell r="AK10">
            <v>3509.4270169109091</v>
          </cell>
          <cell r="AL10">
            <v>3593.3034264006224</v>
          </cell>
          <cell r="AM10">
            <v>3869.6294254862451</v>
          </cell>
          <cell r="AN10">
            <v>5196.1427630781509</v>
          </cell>
        </row>
        <row r="11">
          <cell r="B11" t="str">
            <v>San Juan-Colorado: Utah</v>
          </cell>
          <cell r="C11">
            <v>33633.600000000006</v>
          </cell>
          <cell r="D11">
            <v>34666.199999999997</v>
          </cell>
          <cell r="E11">
            <v>33185.699999999997</v>
          </cell>
          <cell r="F11">
            <v>35849.600000000006</v>
          </cell>
          <cell r="G11">
            <v>33851.4</v>
          </cell>
          <cell r="H11">
            <v>28973.362890063261</v>
          </cell>
          <cell r="I11">
            <v>30831.679028350751</v>
          </cell>
          <cell r="J11">
            <v>34891.267878719722</v>
          </cell>
          <cell r="K11">
            <v>30922.055097760014</v>
          </cell>
          <cell r="L11">
            <v>34271.200708099561</v>
          </cell>
          <cell r="M11">
            <v>27790.065188748882</v>
          </cell>
          <cell r="N11">
            <v>39514.212241759356</v>
          </cell>
          <cell r="O11">
            <v>34837.383422933461</v>
          </cell>
          <cell r="P11">
            <v>37371.301408163978</v>
          </cell>
          <cell r="Q11">
            <v>31945.661169094928</v>
          </cell>
          <cell r="R11">
            <v>34476.178040205785</v>
          </cell>
          <cell r="S11">
            <v>25311.556110896614</v>
          </cell>
          <cell r="T11">
            <v>26738.539469992145</v>
          </cell>
          <cell r="U11">
            <v>30189.862999759367</v>
          </cell>
          <cell r="V11">
            <v>35273.636171101512</v>
          </cell>
          <cell r="W11">
            <v>31227.58200437175</v>
          </cell>
          <cell r="X11">
            <v>31353.428751143754</v>
          </cell>
          <cell r="Y11">
            <v>29592.367419375532</v>
          </cell>
          <cell r="Z11">
            <v>30453.877504035867</v>
          </cell>
          <cell r="AA11">
            <v>34968.039137276071</v>
          </cell>
          <cell r="AB11">
            <v>35687.744414499954</v>
          </cell>
          <cell r="AC11">
            <v>28683.158104119993</v>
          </cell>
          <cell r="AD11">
            <v>32049.736557580312</v>
          </cell>
          <cell r="AE11">
            <v>33167.29706628561</v>
          </cell>
          <cell r="AF11">
            <v>36413.434341633838</v>
          </cell>
          <cell r="AG11">
            <v>34776.86631976912</v>
          </cell>
          <cell r="AH11">
            <v>34135.047518949534</v>
          </cell>
          <cell r="AI11">
            <v>28049.08285623297</v>
          </cell>
          <cell r="AJ11">
            <v>37015.150117500445</v>
          </cell>
          <cell r="AK11">
            <v>30837.819104788403</v>
          </cell>
          <cell r="AL11">
            <v>29568.073857192885</v>
          </cell>
          <cell r="AM11">
            <v>28178.796807255243</v>
          </cell>
          <cell r="AN11">
            <v>35625.649372757893</v>
          </cell>
        </row>
        <row r="12">
          <cell r="B12" t="str">
            <v>Green: Wyoming</v>
          </cell>
          <cell r="C12">
            <v>371794.9</v>
          </cell>
          <cell r="D12">
            <v>367336.9</v>
          </cell>
          <cell r="E12">
            <v>368721.40000000008</v>
          </cell>
          <cell r="F12">
            <v>329173.2</v>
          </cell>
          <cell r="G12">
            <v>339600.20000000007</v>
          </cell>
          <cell r="H12">
            <v>315249.05261151138</v>
          </cell>
          <cell r="I12">
            <v>253893.97416804801</v>
          </cell>
          <cell r="J12">
            <v>309874.84485823876</v>
          </cell>
          <cell r="K12">
            <v>265392.66864516179</v>
          </cell>
          <cell r="L12">
            <v>303878.72796464863</v>
          </cell>
          <cell r="M12">
            <v>313726.68099903187</v>
          </cell>
          <cell r="N12">
            <v>327897.57143036101</v>
          </cell>
          <cell r="O12">
            <v>343958.89307004429</v>
          </cell>
          <cell r="P12">
            <v>328817.88276750292</v>
          </cell>
          <cell r="Q12">
            <v>276050.32196319703</v>
          </cell>
          <cell r="R12">
            <v>275622.70407193364</v>
          </cell>
          <cell r="S12">
            <v>248846.93383732298</v>
          </cell>
          <cell r="T12">
            <v>278792.46221478761</v>
          </cell>
          <cell r="U12">
            <v>305918.61414898734</v>
          </cell>
          <cell r="V12">
            <v>312900.32678510377</v>
          </cell>
          <cell r="W12">
            <v>283166.29130417627</v>
          </cell>
          <cell r="X12">
            <v>273152.86464738159</v>
          </cell>
          <cell r="Y12">
            <v>294244.80277003261</v>
          </cell>
          <cell r="Z12">
            <v>318235.09835747408</v>
          </cell>
          <cell r="AA12">
            <v>309031.92394915619</v>
          </cell>
          <cell r="AB12">
            <v>313524.61730557593</v>
          </cell>
          <cell r="AC12">
            <v>262667.95744773035</v>
          </cell>
          <cell r="AD12">
            <v>295105.7302099248</v>
          </cell>
          <cell r="AE12">
            <v>337591.83125264681</v>
          </cell>
          <cell r="AF12">
            <v>341676.82748892781</v>
          </cell>
          <cell r="AG12">
            <v>328416.56042604044</v>
          </cell>
          <cell r="AH12">
            <v>330645.26513045747</v>
          </cell>
          <cell r="AI12">
            <v>319558.83521122509</v>
          </cell>
          <cell r="AJ12">
            <v>332842.0428950779</v>
          </cell>
          <cell r="AK12">
            <v>317965.00647897733</v>
          </cell>
          <cell r="AL12">
            <v>292009.55971407995</v>
          </cell>
          <cell r="AM12">
            <v>320864.41979099018</v>
          </cell>
          <cell r="AN12">
            <v>350350.01818942383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Marquee">
    <a:dk1>
      <a:srgbClr val="000000"/>
    </a:dk1>
    <a:lt1>
      <a:sysClr val="window" lastClr="FFFFFF"/>
    </a:lt1>
    <a:dk2>
      <a:srgbClr val="5E5E5E"/>
    </a:dk2>
    <a:lt2>
      <a:srgbClr val="DDDDDD"/>
    </a:lt2>
    <a:accent1>
      <a:srgbClr val="418AB3"/>
    </a:accent1>
    <a:accent2>
      <a:srgbClr val="A6B727"/>
    </a:accent2>
    <a:accent3>
      <a:srgbClr val="F69200"/>
    </a:accent3>
    <a:accent4>
      <a:srgbClr val="838383"/>
    </a:accent4>
    <a:accent5>
      <a:srgbClr val="FEC306"/>
    </a:accent5>
    <a:accent6>
      <a:srgbClr val="DF5327"/>
    </a:accent6>
    <a:hlink>
      <a:srgbClr val="F59E00"/>
    </a:hlink>
    <a:folHlink>
      <a:srgbClr val="B2B2B2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arquee">
    <a:dk1>
      <a:srgbClr val="000000"/>
    </a:dk1>
    <a:lt1>
      <a:sysClr val="window" lastClr="FFFFFF"/>
    </a:lt1>
    <a:dk2>
      <a:srgbClr val="5E5E5E"/>
    </a:dk2>
    <a:lt2>
      <a:srgbClr val="DDDDDD"/>
    </a:lt2>
    <a:accent1>
      <a:srgbClr val="418AB3"/>
    </a:accent1>
    <a:accent2>
      <a:srgbClr val="A6B727"/>
    </a:accent2>
    <a:accent3>
      <a:srgbClr val="F69200"/>
    </a:accent3>
    <a:accent4>
      <a:srgbClr val="838383"/>
    </a:accent4>
    <a:accent5>
      <a:srgbClr val="FEC306"/>
    </a:accent5>
    <a:accent6>
      <a:srgbClr val="DF5327"/>
    </a:accent6>
    <a:hlink>
      <a:srgbClr val="F59E00"/>
    </a:hlink>
    <a:folHlink>
      <a:srgbClr val="B2B2B2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arquee">
    <a:dk1>
      <a:srgbClr val="000000"/>
    </a:dk1>
    <a:lt1>
      <a:sysClr val="window" lastClr="FFFFFF"/>
    </a:lt1>
    <a:dk2>
      <a:srgbClr val="5E5E5E"/>
    </a:dk2>
    <a:lt2>
      <a:srgbClr val="DDDDDD"/>
    </a:lt2>
    <a:accent1>
      <a:srgbClr val="418AB3"/>
    </a:accent1>
    <a:accent2>
      <a:srgbClr val="A6B727"/>
    </a:accent2>
    <a:accent3>
      <a:srgbClr val="F69200"/>
    </a:accent3>
    <a:accent4>
      <a:srgbClr val="838383"/>
    </a:accent4>
    <a:accent5>
      <a:srgbClr val="FEC306"/>
    </a:accent5>
    <a:accent6>
      <a:srgbClr val="DF5327"/>
    </a:accent6>
    <a:hlink>
      <a:srgbClr val="F59E00"/>
    </a:hlink>
    <a:folHlink>
      <a:srgbClr val="B2B2B2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E7889-2556-457F-B942-827784A8CAE2}">
  <sheetPr codeName="Sheet1"/>
  <dimension ref="A1:BI306"/>
  <sheetViews>
    <sheetView tabSelected="1" zoomScaleNormal="100" workbookViewId="0">
      <pane xSplit="6" ySplit="4" topLeftCell="G5" activePane="bottomRight" state="frozen"/>
      <selection pane="topRight" activeCell="AC130" sqref="AC130"/>
      <selection pane="bottomLeft" activeCell="AC130" sqref="AC130"/>
      <selection pane="bottomRight" activeCell="G5" sqref="G5"/>
    </sheetView>
  </sheetViews>
  <sheetFormatPr defaultRowHeight="12.75" x14ac:dyDescent="0.2"/>
  <cols>
    <col min="1" max="1" width="9.140625" style="11"/>
    <col min="2" max="2" width="11.7109375" style="11" customWidth="1"/>
    <col min="3" max="4" width="11" style="11" customWidth="1"/>
    <col min="5" max="5" width="11.28515625" style="11" customWidth="1"/>
    <col min="6" max="6" width="9.7109375" style="11" bestFit="1" customWidth="1"/>
    <col min="7" max="42" width="10.7109375" style="11" customWidth="1"/>
    <col min="43" max="43" width="11.28515625" style="11" customWidth="1"/>
    <col min="44" max="59" width="10.7109375" style="11" customWidth="1"/>
    <col min="60" max="60" width="9.140625" style="11"/>
    <col min="61" max="61" width="9.7109375" style="11" bestFit="1" customWidth="1"/>
    <col min="62" max="16384" width="9.140625" style="11"/>
  </cols>
  <sheetData>
    <row r="1" spans="1:61" ht="20.25" x14ac:dyDescent="0.35">
      <c r="A1" s="68" t="s">
        <v>57</v>
      </c>
      <c r="AT1" s="12"/>
      <c r="AY1" s="13"/>
      <c r="AZ1" s="13"/>
      <c r="BA1" s="13"/>
      <c r="BB1" s="13"/>
      <c r="BC1" s="13"/>
      <c r="BD1" s="13"/>
    </row>
    <row r="2" spans="1:61" ht="16.5" x14ac:dyDescent="0.3">
      <c r="A2" s="69" t="s">
        <v>58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Y2" s="13"/>
      <c r="AZ2" s="13"/>
      <c r="BA2" s="13"/>
      <c r="BB2" s="13"/>
      <c r="BC2" s="13"/>
      <c r="BD2" s="13"/>
      <c r="BE2" s="12"/>
    </row>
    <row r="3" spans="1:61" ht="21" customHeight="1" thickBot="1" x14ac:dyDescent="0.25"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3"/>
      <c r="AZ3" s="13"/>
      <c r="BA3" s="13"/>
      <c r="BB3" s="13"/>
      <c r="BC3" s="13"/>
      <c r="BD3" s="13"/>
    </row>
    <row r="4" spans="1:61" ht="13.5" thickBot="1" x14ac:dyDescent="0.25">
      <c r="A4" s="15" t="s">
        <v>0</v>
      </c>
      <c r="B4" s="16"/>
      <c r="C4" s="16"/>
      <c r="D4" s="17" t="s">
        <v>1</v>
      </c>
      <c r="E4" s="17" t="s">
        <v>2</v>
      </c>
      <c r="F4" s="17" t="s">
        <v>3</v>
      </c>
      <c r="G4" s="17">
        <v>1971</v>
      </c>
      <c r="H4" s="17">
        <v>1972</v>
      </c>
      <c r="I4" s="17">
        <v>1973</v>
      </c>
      <c r="J4" s="17">
        <v>1974</v>
      </c>
      <c r="K4" s="17">
        <v>1975</v>
      </c>
      <c r="L4" s="17">
        <v>1976</v>
      </c>
      <c r="M4" s="17">
        <v>1977</v>
      </c>
      <c r="N4" s="17">
        <v>1978</v>
      </c>
      <c r="O4" s="17">
        <v>1979</v>
      </c>
      <c r="P4" s="17">
        <v>1980</v>
      </c>
      <c r="Q4" s="17">
        <v>1981</v>
      </c>
      <c r="R4" s="17">
        <v>1982</v>
      </c>
      <c r="S4" s="17">
        <v>1983</v>
      </c>
      <c r="T4" s="17">
        <v>1984</v>
      </c>
      <c r="U4" s="17">
        <v>1985</v>
      </c>
      <c r="V4" s="17">
        <v>1986</v>
      </c>
      <c r="W4" s="17">
        <f>V4+1</f>
        <v>1987</v>
      </c>
      <c r="X4" s="17">
        <f t="shared" ref="X4:AE4" si="0">W4+1</f>
        <v>1988</v>
      </c>
      <c r="Y4" s="17">
        <f t="shared" si="0"/>
        <v>1989</v>
      </c>
      <c r="Z4" s="17">
        <f t="shared" si="0"/>
        <v>1990</v>
      </c>
      <c r="AA4" s="17">
        <f t="shared" si="0"/>
        <v>1991</v>
      </c>
      <c r="AB4" s="17">
        <f t="shared" si="0"/>
        <v>1992</v>
      </c>
      <c r="AC4" s="17">
        <f t="shared" si="0"/>
        <v>1993</v>
      </c>
      <c r="AD4" s="17">
        <f t="shared" si="0"/>
        <v>1994</v>
      </c>
      <c r="AE4" s="17">
        <f t="shared" si="0"/>
        <v>1995</v>
      </c>
      <c r="AF4" s="17">
        <f>AE4+1</f>
        <v>1996</v>
      </c>
      <c r="AG4" s="17">
        <f>AF4+1</f>
        <v>1997</v>
      </c>
      <c r="AH4" s="17">
        <f>AG4+1</f>
        <v>1998</v>
      </c>
      <c r="AI4" s="17">
        <f>AH4+1</f>
        <v>1999</v>
      </c>
      <c r="AJ4" s="17">
        <f>AI4+1</f>
        <v>2000</v>
      </c>
      <c r="AK4" s="17">
        <f t="shared" ref="AK4:AY4" si="1">AJ4+1</f>
        <v>2001</v>
      </c>
      <c r="AL4" s="17">
        <f t="shared" si="1"/>
        <v>2002</v>
      </c>
      <c r="AM4" s="17">
        <f t="shared" si="1"/>
        <v>2003</v>
      </c>
      <c r="AN4" s="17">
        <f t="shared" si="1"/>
        <v>2004</v>
      </c>
      <c r="AO4" s="17">
        <f t="shared" si="1"/>
        <v>2005</v>
      </c>
      <c r="AP4" s="17">
        <f t="shared" si="1"/>
        <v>2006</v>
      </c>
      <c r="AQ4" s="17">
        <f t="shared" si="1"/>
        <v>2007</v>
      </c>
      <c r="AR4" s="17">
        <f t="shared" si="1"/>
        <v>2008</v>
      </c>
      <c r="AS4" s="17">
        <f t="shared" si="1"/>
        <v>2009</v>
      </c>
      <c r="AT4" s="17">
        <f t="shared" si="1"/>
        <v>2010</v>
      </c>
      <c r="AU4" s="17">
        <f t="shared" si="1"/>
        <v>2011</v>
      </c>
      <c r="AV4" s="17">
        <f t="shared" si="1"/>
        <v>2012</v>
      </c>
      <c r="AW4" s="17">
        <f t="shared" si="1"/>
        <v>2013</v>
      </c>
      <c r="AX4" s="17">
        <f t="shared" si="1"/>
        <v>2014</v>
      </c>
      <c r="AY4" s="17">
        <f t="shared" si="1"/>
        <v>2015</v>
      </c>
      <c r="AZ4" s="17">
        <f>AY4+1</f>
        <v>2016</v>
      </c>
      <c r="BA4" s="17">
        <f>AZ4+1</f>
        <v>2017</v>
      </c>
      <c r="BB4" s="17">
        <f>BA4+1</f>
        <v>2018</v>
      </c>
      <c r="BC4" s="17">
        <f>BB4+1</f>
        <v>2019</v>
      </c>
      <c r="BD4" s="17">
        <f>BC4+1</f>
        <v>2020</v>
      </c>
      <c r="BE4" s="17">
        <f t="shared" ref="BE4:BG4" si="2">BD4+1</f>
        <v>2021</v>
      </c>
      <c r="BF4" s="17">
        <f t="shared" si="2"/>
        <v>2022</v>
      </c>
      <c r="BG4" s="17">
        <f t="shared" si="2"/>
        <v>2023</v>
      </c>
    </row>
    <row r="5" spans="1:61" s="72" customFormat="1" ht="13.5" thickBot="1" x14ac:dyDescent="0.25">
      <c r="A5" s="70"/>
      <c r="B5" s="70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</row>
    <row r="6" spans="1:61" ht="14.25" thickTop="1" thickBot="1" x14ac:dyDescent="0.25">
      <c r="A6" s="20" t="s">
        <v>4</v>
      </c>
      <c r="B6" s="21"/>
      <c r="C6" s="21"/>
      <c r="D6" s="22"/>
      <c r="E6" s="22"/>
      <c r="F6" s="22"/>
      <c r="G6" s="73">
        <f>G20+G23</f>
        <v>3659275.7088767234</v>
      </c>
      <c r="H6" s="73">
        <f t="shared" ref="H6:BG6" si="3">H20+H23</f>
        <v>3740809.1374675822</v>
      </c>
      <c r="I6" s="73">
        <f t="shared" si="3"/>
        <v>3635509.7903993679</v>
      </c>
      <c r="J6" s="73">
        <f t="shared" si="3"/>
        <v>4061033.0240031183</v>
      </c>
      <c r="K6" s="73">
        <f t="shared" si="3"/>
        <v>3885620.693250048</v>
      </c>
      <c r="L6" s="73">
        <f t="shared" si="3"/>
        <v>3752163.4572370788</v>
      </c>
      <c r="M6" s="73">
        <f t="shared" si="3"/>
        <v>3123950.1249193391</v>
      </c>
      <c r="N6" s="73">
        <f t="shared" si="3"/>
        <v>4004480.7358625112</v>
      </c>
      <c r="O6" s="73">
        <f t="shared" si="3"/>
        <v>4074542.7526092641</v>
      </c>
      <c r="P6" s="73">
        <f t="shared" si="3"/>
        <v>4102270.1893179263</v>
      </c>
      <c r="Q6" s="73">
        <f t="shared" si="3"/>
        <v>4126451.4887548904</v>
      </c>
      <c r="R6" s="73">
        <f t="shared" si="3"/>
        <v>4170529.2140407311</v>
      </c>
      <c r="S6" s="73">
        <f t="shared" si="3"/>
        <v>4095638.5824652608</v>
      </c>
      <c r="T6" s="73">
        <f t="shared" si="3"/>
        <v>3993939.7041179361</v>
      </c>
      <c r="U6" s="73">
        <f t="shared" si="3"/>
        <v>4272002.8567332104</v>
      </c>
      <c r="V6" s="73">
        <f t="shared" si="3"/>
        <v>4226849.2530165426</v>
      </c>
      <c r="W6" s="73">
        <f t="shared" si="3"/>
        <v>4294789.7427652329</v>
      </c>
      <c r="X6" s="73">
        <f t="shared" si="3"/>
        <v>4699009.7320375741</v>
      </c>
      <c r="Y6" s="73">
        <f t="shared" si="3"/>
        <v>4712218.591817677</v>
      </c>
      <c r="Z6" s="73">
        <f t="shared" si="3"/>
        <v>4408564.2291825451</v>
      </c>
      <c r="AA6" s="73">
        <f t="shared" si="3"/>
        <v>4170093.0749882273</v>
      </c>
      <c r="AB6" s="73">
        <f t="shared" si="3"/>
        <v>3861065.8043873077</v>
      </c>
      <c r="AC6" s="73">
        <f t="shared" si="3"/>
        <v>4121537.1894573011</v>
      </c>
      <c r="AD6" s="73">
        <f t="shared" si="3"/>
        <v>4447299.1033707941</v>
      </c>
      <c r="AE6" s="73">
        <f t="shared" si="3"/>
        <v>3962467.9491676223</v>
      </c>
      <c r="AF6" s="73">
        <f t="shared" si="3"/>
        <v>4479566.2160050226</v>
      </c>
      <c r="AG6" s="73">
        <f t="shared" si="3"/>
        <v>4042386.1146880891</v>
      </c>
      <c r="AH6" s="73">
        <f t="shared" si="3"/>
        <v>4211782.5171911996</v>
      </c>
      <c r="AI6" s="73">
        <f t="shared" si="3"/>
        <v>4448979.2033897545</v>
      </c>
      <c r="AJ6" s="73">
        <f t="shared" si="3"/>
        <v>4776116.4579623453</v>
      </c>
      <c r="AK6" s="73">
        <f t="shared" si="3"/>
        <v>4940971.6141257873</v>
      </c>
      <c r="AL6" s="73">
        <f t="shared" si="3"/>
        <v>3991886.1692615235</v>
      </c>
      <c r="AM6" s="73">
        <f t="shared" si="3"/>
        <v>4268042.6455032509</v>
      </c>
      <c r="AN6" s="73">
        <f t="shared" si="3"/>
        <v>3942427.1701770732</v>
      </c>
      <c r="AO6" s="73">
        <f t="shared" si="3"/>
        <v>4336882.2022680268</v>
      </c>
      <c r="AP6" s="73">
        <f t="shared" si="3"/>
        <v>4240251.4965889687</v>
      </c>
      <c r="AQ6" s="73">
        <f t="shared" si="3"/>
        <v>4470049.1136715245</v>
      </c>
      <c r="AR6" s="73">
        <f t="shared" si="3"/>
        <v>4484720.2056700056</v>
      </c>
      <c r="AS6" s="73">
        <f t="shared" si="3"/>
        <v>4462708.3289807392</v>
      </c>
      <c r="AT6" s="73">
        <f t="shared" si="3"/>
        <v>4394656.6126520755</v>
      </c>
      <c r="AU6" s="73">
        <f t="shared" si="3"/>
        <v>4439326.0330207888</v>
      </c>
      <c r="AV6" s="73">
        <f t="shared" si="3"/>
        <v>4621013.2939248718</v>
      </c>
      <c r="AW6" s="73">
        <f t="shared" si="3"/>
        <v>3559605.1341235843</v>
      </c>
      <c r="AX6" s="73">
        <f t="shared" si="3"/>
        <v>4008684.2180656004</v>
      </c>
      <c r="AY6" s="73">
        <f t="shared" si="3"/>
        <v>3971932.2669570553</v>
      </c>
      <c r="AZ6" s="73">
        <f t="shared" si="3"/>
        <v>4305350.9027749095</v>
      </c>
      <c r="BA6" s="73">
        <f t="shared" si="3"/>
        <v>4706162.4552198676</v>
      </c>
      <c r="BB6" s="73">
        <f t="shared" si="3"/>
        <v>4537676.6243899576</v>
      </c>
      <c r="BC6" s="73">
        <f t="shared" si="3"/>
        <v>4620141.6395093659</v>
      </c>
      <c r="BD6" s="73">
        <f t="shared" si="3"/>
        <v>4847085.1197427893</v>
      </c>
      <c r="BE6" s="73">
        <f t="shared" si="3"/>
        <v>3930344.6959921382</v>
      </c>
      <c r="BF6" s="73">
        <f t="shared" si="3"/>
        <v>4048964.648975201</v>
      </c>
      <c r="BG6" s="73">
        <f t="shared" si="3"/>
        <v>4705464.6269144351</v>
      </c>
      <c r="BI6" s="14"/>
    </row>
    <row r="7" spans="1:61" ht="13.5" thickTop="1" x14ac:dyDescent="0.2">
      <c r="A7" s="23"/>
      <c r="B7" s="23"/>
      <c r="C7" s="23"/>
      <c r="D7" s="23"/>
      <c r="E7" s="23"/>
      <c r="F7" s="2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</row>
    <row r="8" spans="1:61" x14ac:dyDescent="0.2">
      <c r="B8" s="25"/>
      <c r="D8" s="11" t="s">
        <v>5</v>
      </c>
      <c r="F8" s="26" t="s">
        <v>6</v>
      </c>
      <c r="G8" s="75">
        <f>G38+G54+G70+G102+G120+G156+G173+G191+G244+G260</f>
        <v>11100</v>
      </c>
      <c r="H8" s="75">
        <f t="shared" ref="H8:BG8" si="4">H38+H54+H70+H102+H120+H156+H173+H191+H244+H260</f>
        <v>12200</v>
      </c>
      <c r="I8" s="75">
        <f t="shared" si="4"/>
        <v>11400</v>
      </c>
      <c r="J8" s="75">
        <f t="shared" si="4"/>
        <v>19125</v>
      </c>
      <c r="K8" s="75">
        <f t="shared" si="4"/>
        <v>23674</v>
      </c>
      <c r="L8" s="75">
        <f t="shared" si="4"/>
        <v>30506.999999999996</v>
      </c>
      <c r="M8" s="75">
        <f t="shared" si="4"/>
        <v>33871</v>
      </c>
      <c r="N8" s="75">
        <f t="shared" si="4"/>
        <v>32875</v>
      </c>
      <c r="O8" s="75">
        <f t="shared" si="4"/>
        <v>33913</v>
      </c>
      <c r="P8" s="75">
        <f t="shared" si="4"/>
        <v>36872</v>
      </c>
      <c r="Q8" s="75">
        <f t="shared" si="4"/>
        <v>41393</v>
      </c>
      <c r="R8" s="75">
        <f t="shared" si="4"/>
        <v>39334</v>
      </c>
      <c r="S8" s="75">
        <f t="shared" si="4"/>
        <v>41203</v>
      </c>
      <c r="T8" s="75">
        <f t="shared" si="4"/>
        <v>43600</v>
      </c>
      <c r="U8" s="75">
        <f t="shared" si="4"/>
        <v>45671</v>
      </c>
      <c r="V8" s="75">
        <f t="shared" si="4"/>
        <v>37141.300000000003</v>
      </c>
      <c r="W8" s="75">
        <f t="shared" si="4"/>
        <v>38088.1</v>
      </c>
      <c r="X8" s="75">
        <f t="shared" si="4"/>
        <v>41341.1</v>
      </c>
      <c r="Y8" s="75">
        <f t="shared" si="4"/>
        <v>39531.760000000002</v>
      </c>
      <c r="Z8" s="75">
        <f t="shared" si="4"/>
        <v>35880</v>
      </c>
      <c r="AA8" s="75">
        <f t="shared" si="4"/>
        <v>34500.959568458275</v>
      </c>
      <c r="AB8" s="75">
        <f t="shared" si="4"/>
        <v>36936.787154297541</v>
      </c>
      <c r="AC8" s="75">
        <f t="shared" si="4"/>
        <v>35991.690466043692</v>
      </c>
      <c r="AD8" s="75">
        <f t="shared" si="4"/>
        <v>36388.04444529039</v>
      </c>
      <c r="AE8" s="75">
        <f t="shared" si="4"/>
        <v>36256.238567118548</v>
      </c>
      <c r="AF8" s="75">
        <f t="shared" si="4"/>
        <v>34192.130158107539</v>
      </c>
      <c r="AG8" s="75">
        <f t="shared" si="4"/>
        <v>34319.16439484799</v>
      </c>
      <c r="AH8" s="75">
        <f t="shared" si="4"/>
        <v>37107.342674350526</v>
      </c>
      <c r="AI8" s="75">
        <f t="shared" si="4"/>
        <v>38339.64690124042</v>
      </c>
      <c r="AJ8" s="75">
        <f t="shared" si="4"/>
        <v>39874.771453850117</v>
      </c>
      <c r="AK8" s="75">
        <f t="shared" si="4"/>
        <v>38465.084661733417</v>
      </c>
      <c r="AL8" s="75">
        <f t="shared" si="4"/>
        <v>38175.739222106444</v>
      </c>
      <c r="AM8" s="75">
        <f t="shared" si="4"/>
        <v>36599.900571035476</v>
      </c>
      <c r="AN8" s="75">
        <f t="shared" si="4"/>
        <v>37157.832537693001</v>
      </c>
      <c r="AO8" s="75">
        <f t="shared" si="4"/>
        <v>36785.72867432535</v>
      </c>
      <c r="AP8" s="75">
        <f t="shared" si="4"/>
        <v>36290.254935278426</v>
      </c>
      <c r="AQ8" s="75">
        <f t="shared" si="4"/>
        <v>36393.551772569423</v>
      </c>
      <c r="AR8" s="75">
        <f t="shared" si="4"/>
        <v>34872.650497488474</v>
      </c>
      <c r="AS8" s="75">
        <f t="shared" si="4"/>
        <v>35299.622255439739</v>
      </c>
      <c r="AT8" s="75">
        <f t="shared" si="4"/>
        <v>34278.870619625421</v>
      </c>
      <c r="AU8" s="75">
        <f t="shared" si="4"/>
        <v>34066.386354053146</v>
      </c>
      <c r="AV8" s="75">
        <f t="shared" si="4"/>
        <v>32989.603248504107</v>
      </c>
      <c r="AW8" s="75">
        <f t="shared" si="4"/>
        <v>34101.300844415055</v>
      </c>
      <c r="AX8" s="75">
        <f t="shared" si="4"/>
        <v>34705.886593617644</v>
      </c>
      <c r="AY8" s="75">
        <f t="shared" si="4"/>
        <v>28714.694063997784</v>
      </c>
      <c r="AZ8" s="75">
        <f t="shared" si="4"/>
        <v>28463.805025276713</v>
      </c>
      <c r="BA8" s="75">
        <f t="shared" si="4"/>
        <v>28370.795426041448</v>
      </c>
      <c r="BB8" s="75">
        <f t="shared" si="4"/>
        <v>28728.320071557122</v>
      </c>
      <c r="BC8" s="75">
        <f t="shared" si="4"/>
        <v>29120.17680822896</v>
      </c>
      <c r="BD8" s="75">
        <f t="shared" si="4"/>
        <v>9775.2152035249983</v>
      </c>
      <c r="BE8" s="75">
        <f t="shared" si="4"/>
        <v>11133.727839792495</v>
      </c>
      <c r="BF8" s="75">
        <f t="shared" si="4"/>
        <v>10970.336799764898</v>
      </c>
      <c r="BG8" s="75">
        <f t="shared" si="4"/>
        <v>12735.685128658557</v>
      </c>
    </row>
    <row r="9" spans="1:61" x14ac:dyDescent="0.2">
      <c r="D9" s="11" t="s">
        <v>7</v>
      </c>
      <c r="F9" s="26" t="s">
        <v>8</v>
      </c>
      <c r="G9" s="76">
        <f t="shared" ref="G9:BG9" si="5">G39+G55+G71+G103+G121+G157+G174+G192+G245+G261</f>
        <v>170551</v>
      </c>
      <c r="H9" s="76">
        <f t="shared" si="5"/>
        <v>149097</v>
      </c>
      <c r="I9" s="76">
        <f t="shared" si="5"/>
        <v>141225</v>
      </c>
      <c r="J9" s="76">
        <f t="shared" si="5"/>
        <v>160503.00000000003</v>
      </c>
      <c r="K9" s="76">
        <f t="shared" si="5"/>
        <v>146303.82999999999</v>
      </c>
      <c r="L9" s="76">
        <f t="shared" si="5"/>
        <v>136104.9</v>
      </c>
      <c r="M9" s="76">
        <f t="shared" si="5"/>
        <v>123320</v>
      </c>
      <c r="N9" s="76">
        <f t="shared" si="5"/>
        <v>160444.68</v>
      </c>
      <c r="O9" s="76">
        <f t="shared" si="5"/>
        <v>158319.72999999998</v>
      </c>
      <c r="P9" s="76">
        <f t="shared" si="5"/>
        <v>156796.72999999998</v>
      </c>
      <c r="Q9" s="76">
        <f t="shared" si="5"/>
        <v>186644.16800000001</v>
      </c>
      <c r="R9" s="76">
        <f t="shared" si="5"/>
        <v>172183.21600000001</v>
      </c>
      <c r="S9" s="76">
        <f t="shared" si="5"/>
        <v>165287.26199999999</v>
      </c>
      <c r="T9" s="76">
        <f t="shared" si="5"/>
        <v>163042.18399999995</v>
      </c>
      <c r="U9" s="76">
        <f t="shared" si="5"/>
        <v>166427.76499999998</v>
      </c>
      <c r="V9" s="76">
        <f t="shared" si="5"/>
        <v>153989.94704357954</v>
      </c>
      <c r="W9" s="76">
        <f t="shared" si="5"/>
        <v>171407.57672801008</v>
      </c>
      <c r="X9" s="76">
        <f t="shared" si="5"/>
        <v>223983.99014124359</v>
      </c>
      <c r="Y9" s="76">
        <f t="shared" si="5"/>
        <v>203147.61543725611</v>
      </c>
      <c r="Z9" s="76">
        <f t="shared" si="5"/>
        <v>205009.26765693747</v>
      </c>
      <c r="AA9" s="76">
        <f t="shared" si="5"/>
        <v>182586.18621300263</v>
      </c>
      <c r="AB9" s="76">
        <f t="shared" si="5"/>
        <v>155975.2438195459</v>
      </c>
      <c r="AC9" s="76">
        <f t="shared" si="5"/>
        <v>178452.23216868713</v>
      </c>
      <c r="AD9" s="76">
        <f t="shared" si="5"/>
        <v>219850.7418595003</v>
      </c>
      <c r="AE9" s="76">
        <f t="shared" si="5"/>
        <v>143976.15873572003</v>
      </c>
      <c r="AF9" s="76">
        <f t="shared" si="5"/>
        <v>198177.32731487622</v>
      </c>
      <c r="AG9" s="76">
        <f t="shared" si="5"/>
        <v>134379.93363125355</v>
      </c>
      <c r="AH9" s="76">
        <f t="shared" si="5"/>
        <v>171865.82896717452</v>
      </c>
      <c r="AI9" s="76">
        <f t="shared" si="5"/>
        <v>158977.46183272346</v>
      </c>
      <c r="AJ9" s="76">
        <f t="shared" si="5"/>
        <v>198377.62184923203</v>
      </c>
      <c r="AK9" s="76">
        <f t="shared" si="5"/>
        <v>215524.92806148881</v>
      </c>
      <c r="AL9" s="76">
        <f t="shared" si="5"/>
        <v>194465.31017010525</v>
      </c>
      <c r="AM9" s="76">
        <f t="shared" si="5"/>
        <v>192321.25547550939</v>
      </c>
      <c r="AN9" s="76">
        <f t="shared" si="5"/>
        <v>161773.75822058908</v>
      </c>
      <c r="AO9" s="76">
        <f t="shared" si="5"/>
        <v>178050.58460181038</v>
      </c>
      <c r="AP9" s="76">
        <f t="shared" si="5"/>
        <v>176910.99147772187</v>
      </c>
      <c r="AQ9" s="1">
        <f t="shared" si="5"/>
        <v>189428.27710379285</v>
      </c>
      <c r="AR9" s="76">
        <f t="shared" si="5"/>
        <v>194756.51255882514</v>
      </c>
      <c r="AS9" s="76">
        <f t="shared" si="5"/>
        <v>172901.92834377632</v>
      </c>
      <c r="AT9" s="76">
        <f t="shared" si="5"/>
        <v>206989.24065303084</v>
      </c>
      <c r="AU9" s="76">
        <f t="shared" si="5"/>
        <v>181915.82217602045</v>
      </c>
      <c r="AV9" s="76">
        <f t="shared" si="5"/>
        <v>208205.87588534606</v>
      </c>
      <c r="AW9" s="76">
        <f t="shared" si="5"/>
        <v>164469.81630998707</v>
      </c>
      <c r="AX9" s="76">
        <f t="shared" si="5"/>
        <v>191230.99060482258</v>
      </c>
      <c r="AY9" s="76">
        <f t="shared" si="5"/>
        <v>191661.14397590142</v>
      </c>
      <c r="AZ9" s="76">
        <f t="shared" si="5"/>
        <v>201437.77097981525</v>
      </c>
      <c r="BA9" s="76">
        <f t="shared" si="5"/>
        <v>188904.06115126057</v>
      </c>
      <c r="BB9" s="76">
        <f t="shared" si="5"/>
        <v>238896.76780373062</v>
      </c>
      <c r="BC9" s="76">
        <f t="shared" si="5"/>
        <v>179422.77977916581</v>
      </c>
      <c r="BD9" s="76">
        <f t="shared" si="5"/>
        <v>238441.27883393608</v>
      </c>
      <c r="BE9" s="76">
        <f t="shared" si="5"/>
        <v>179120.46057216206</v>
      </c>
      <c r="BF9" s="76">
        <f t="shared" si="5"/>
        <v>190319.9515577991</v>
      </c>
      <c r="BG9" s="76">
        <f t="shared" si="5"/>
        <v>227055.2887948915</v>
      </c>
    </row>
    <row r="10" spans="1:61" x14ac:dyDescent="0.2">
      <c r="F10" s="26" t="s">
        <v>9</v>
      </c>
      <c r="G10" s="76">
        <f t="shared" ref="G10:BG10" si="6">G40+G56+G72+G104+G122+G158+G175+G193+G246+G262</f>
        <v>1466876.1237959419</v>
      </c>
      <c r="H10" s="76">
        <f t="shared" si="6"/>
        <v>1526171.0936310005</v>
      </c>
      <c r="I10" s="76">
        <f t="shared" si="6"/>
        <v>1306802.3146861137</v>
      </c>
      <c r="J10" s="76">
        <f t="shared" si="6"/>
        <v>1730709.9935971033</v>
      </c>
      <c r="K10" s="76">
        <f t="shared" si="6"/>
        <v>1686731.0418031847</v>
      </c>
      <c r="L10" s="76">
        <f t="shared" si="6"/>
        <v>1606754.7</v>
      </c>
      <c r="M10" s="76">
        <f t="shared" si="6"/>
        <v>1464202.6184099999</v>
      </c>
      <c r="N10" s="76">
        <f t="shared" si="6"/>
        <v>1831796.6101030002</v>
      </c>
      <c r="O10" s="76">
        <f t="shared" si="6"/>
        <v>1630434.7808481003</v>
      </c>
      <c r="P10" s="76">
        <f t="shared" si="6"/>
        <v>1632839.444533</v>
      </c>
      <c r="Q10" s="76">
        <f t="shared" si="6"/>
        <v>1853294.2999179999</v>
      </c>
      <c r="R10" s="76">
        <f t="shared" si="6"/>
        <v>1800042.0827529998</v>
      </c>
      <c r="S10" s="76">
        <f t="shared" si="6"/>
        <v>1647691.4964040001</v>
      </c>
      <c r="T10" s="76">
        <f t="shared" si="6"/>
        <v>1593877.1042900002</v>
      </c>
      <c r="U10" s="76">
        <f t="shared" si="6"/>
        <v>1738063.3696369999</v>
      </c>
      <c r="V10" s="76">
        <f t="shared" si="6"/>
        <v>1574646.4698342117</v>
      </c>
      <c r="W10" s="76">
        <f t="shared" si="6"/>
        <v>1558690.1479231673</v>
      </c>
      <c r="X10" s="76">
        <f t="shared" si="6"/>
        <v>1869640.7323364147</v>
      </c>
      <c r="Y10" s="76">
        <f t="shared" si="6"/>
        <v>1958072.0734036758</v>
      </c>
      <c r="Z10" s="76">
        <f t="shared" si="6"/>
        <v>1734395.2116154896</v>
      </c>
      <c r="AA10" s="76">
        <f t="shared" si="6"/>
        <v>1579341.8267186866</v>
      </c>
      <c r="AB10" s="76">
        <f t="shared" si="6"/>
        <v>1381509.0633406644</v>
      </c>
      <c r="AC10" s="76">
        <f t="shared" si="6"/>
        <v>1491959.266899348</v>
      </c>
      <c r="AD10" s="76">
        <f t="shared" si="6"/>
        <v>1661123.9883333284</v>
      </c>
      <c r="AE10" s="76">
        <f t="shared" si="6"/>
        <v>1361546.5092495314</v>
      </c>
      <c r="AF10" s="76">
        <f t="shared" si="6"/>
        <v>1576650.6199835376</v>
      </c>
      <c r="AG10" s="76">
        <f t="shared" si="6"/>
        <v>1380016.8408697294</v>
      </c>
      <c r="AH10" s="76">
        <f t="shared" si="6"/>
        <v>1486276.1420088559</v>
      </c>
      <c r="AI10" s="76">
        <f t="shared" si="6"/>
        <v>1462265.9293822772</v>
      </c>
      <c r="AJ10" s="76">
        <f t="shared" si="6"/>
        <v>1887897.6864755261</v>
      </c>
      <c r="AK10" s="76">
        <f t="shared" si="6"/>
        <v>1872804.5853308511</v>
      </c>
      <c r="AL10" s="76">
        <f t="shared" si="6"/>
        <v>1507603.3822272604</v>
      </c>
      <c r="AM10" s="76">
        <f t="shared" si="6"/>
        <v>1645268.600485764</v>
      </c>
      <c r="AN10" s="76">
        <f t="shared" si="6"/>
        <v>1575200.6956438487</v>
      </c>
      <c r="AO10" s="76">
        <f t="shared" si="6"/>
        <v>1506442.3831705982</v>
      </c>
      <c r="AP10" s="76">
        <f t="shared" si="6"/>
        <v>1693692.3365877729</v>
      </c>
      <c r="AQ10" s="1">
        <f t="shared" si="6"/>
        <v>1716267.2423810512</v>
      </c>
      <c r="AR10" s="76">
        <f t="shared" si="6"/>
        <v>1822087.1461723424</v>
      </c>
      <c r="AS10" s="76">
        <f t="shared" si="6"/>
        <v>1728095.1724941218</v>
      </c>
      <c r="AT10" s="76">
        <f t="shared" si="6"/>
        <v>1573897.3836750763</v>
      </c>
      <c r="AU10" s="76">
        <f t="shared" si="6"/>
        <v>1846191.6895402216</v>
      </c>
      <c r="AV10" s="76">
        <f t="shared" si="6"/>
        <v>1887915.6137170724</v>
      </c>
      <c r="AW10" s="76">
        <f t="shared" si="6"/>
        <v>1324860.3314637402</v>
      </c>
      <c r="AX10" s="76">
        <f t="shared" si="6"/>
        <v>1529911.3429711028</v>
      </c>
      <c r="AY10" s="76">
        <f t="shared" si="6"/>
        <v>1374240.206435933</v>
      </c>
      <c r="AZ10" s="76">
        <f t="shared" si="6"/>
        <v>1683864.3415613815</v>
      </c>
      <c r="BA10" s="76">
        <f t="shared" si="6"/>
        <v>1771566.7666212504</v>
      </c>
      <c r="BB10" s="76">
        <f t="shared" si="6"/>
        <v>1763150.3431561664</v>
      </c>
      <c r="BC10" s="76">
        <f t="shared" si="6"/>
        <v>1829175.6107939156</v>
      </c>
      <c r="BD10" s="76">
        <f t="shared" si="6"/>
        <v>1834105.3068815747</v>
      </c>
      <c r="BE10" s="76">
        <f t="shared" si="6"/>
        <v>1508430.9754212613</v>
      </c>
      <c r="BF10" s="76">
        <f t="shared" si="6"/>
        <v>1594725.5847056422</v>
      </c>
      <c r="BG10" s="76">
        <f t="shared" si="6"/>
        <v>1920517.6734359514</v>
      </c>
    </row>
    <row r="11" spans="1:61" x14ac:dyDescent="0.2">
      <c r="D11" s="12"/>
      <c r="F11" s="26" t="s">
        <v>6</v>
      </c>
      <c r="G11" s="76">
        <f t="shared" ref="G11:BG11" si="7">G41+G57+G73+G105+G123+G159+G176+G194+G247+G263</f>
        <v>212894.18207418532</v>
      </c>
      <c r="H11" s="76">
        <f t="shared" si="7"/>
        <v>231908.41028914103</v>
      </c>
      <c r="I11" s="76">
        <f t="shared" si="7"/>
        <v>212704.7619492253</v>
      </c>
      <c r="J11" s="76">
        <f t="shared" si="7"/>
        <v>108827.00335966291</v>
      </c>
      <c r="K11" s="76">
        <f t="shared" si="7"/>
        <v>92161.305019747175</v>
      </c>
      <c r="L11" s="76">
        <f t="shared" si="7"/>
        <v>48871.00999999998</v>
      </c>
      <c r="M11" s="76">
        <f t="shared" si="7"/>
        <v>83416.760000000009</v>
      </c>
      <c r="N11" s="76">
        <f t="shared" si="7"/>
        <v>48926.91</v>
      </c>
      <c r="O11" s="76">
        <f t="shared" si="7"/>
        <v>77372.37000000001</v>
      </c>
      <c r="P11" s="76">
        <f t="shared" si="7"/>
        <v>60855.86</v>
      </c>
      <c r="Q11" s="76">
        <f t="shared" si="7"/>
        <v>79526.391999999993</v>
      </c>
      <c r="R11" s="76">
        <f t="shared" si="7"/>
        <v>84009.89499999999</v>
      </c>
      <c r="S11" s="76">
        <f t="shared" si="7"/>
        <v>107930.75699999998</v>
      </c>
      <c r="T11" s="76">
        <f t="shared" si="7"/>
        <v>109925.65999999997</v>
      </c>
      <c r="U11" s="76">
        <f t="shared" si="7"/>
        <v>97088.177999999985</v>
      </c>
      <c r="V11" s="76">
        <f t="shared" si="7"/>
        <v>80948.964193248627</v>
      </c>
      <c r="W11" s="76">
        <f t="shared" si="7"/>
        <v>165452.29764427696</v>
      </c>
      <c r="X11" s="76">
        <f t="shared" si="7"/>
        <v>185132.81887622323</v>
      </c>
      <c r="Y11" s="76">
        <f t="shared" si="7"/>
        <v>241075.36133854953</v>
      </c>
      <c r="Z11" s="76">
        <f t="shared" si="7"/>
        <v>161639.28537920615</v>
      </c>
      <c r="AA11" s="76">
        <f t="shared" si="7"/>
        <v>106344.89094470741</v>
      </c>
      <c r="AB11" s="76">
        <f t="shared" si="7"/>
        <v>123798.42153507864</v>
      </c>
      <c r="AC11" s="76">
        <f t="shared" si="7"/>
        <v>115567.64513132462</v>
      </c>
      <c r="AD11" s="76">
        <f t="shared" si="7"/>
        <v>117865.53297800085</v>
      </c>
      <c r="AE11" s="76">
        <f t="shared" si="7"/>
        <v>138706.03151958945</v>
      </c>
      <c r="AF11" s="76">
        <f t="shared" si="7"/>
        <v>89464.674422620097</v>
      </c>
      <c r="AG11" s="76">
        <f t="shared" si="7"/>
        <v>78952.799956166826</v>
      </c>
      <c r="AH11" s="76">
        <f t="shared" si="7"/>
        <v>111028.4345090338</v>
      </c>
      <c r="AI11" s="76">
        <f t="shared" si="7"/>
        <v>165987.0729304335</v>
      </c>
      <c r="AJ11" s="76">
        <f t="shared" si="7"/>
        <v>96125.630947334779</v>
      </c>
      <c r="AK11" s="76">
        <f t="shared" si="7"/>
        <v>120032.11598912903</v>
      </c>
      <c r="AL11" s="76">
        <f t="shared" si="7"/>
        <v>115512.22510366277</v>
      </c>
      <c r="AM11" s="76">
        <f t="shared" si="7"/>
        <v>130305.05692128296</v>
      </c>
      <c r="AN11" s="76">
        <f t="shared" si="7"/>
        <v>74477.017950635229</v>
      </c>
      <c r="AO11" s="76">
        <f t="shared" si="7"/>
        <v>137215.03837764109</v>
      </c>
      <c r="AP11" s="76">
        <f t="shared" si="7"/>
        <v>74778.080486129969</v>
      </c>
      <c r="AQ11" s="1">
        <f t="shared" si="7"/>
        <v>120271.4495087119</v>
      </c>
      <c r="AR11" s="76">
        <f t="shared" si="7"/>
        <v>76077.075869045715</v>
      </c>
      <c r="AS11" s="76">
        <f t="shared" si="7"/>
        <v>157124.6705246364</v>
      </c>
      <c r="AT11" s="76">
        <f t="shared" si="7"/>
        <v>52201.770709625212</v>
      </c>
      <c r="AU11" s="76">
        <f t="shared" si="7"/>
        <v>4642.2253757491708</v>
      </c>
      <c r="AV11" s="76">
        <f t="shared" si="7"/>
        <v>57894.609413747268</v>
      </c>
      <c r="AW11" s="76">
        <f t="shared" si="7"/>
        <v>18266.841892458935</v>
      </c>
      <c r="AX11" s="76">
        <f t="shared" si="7"/>
        <v>15044.144234790292</v>
      </c>
      <c r="AY11" s="76">
        <f t="shared" si="7"/>
        <v>11182.455839614326</v>
      </c>
      <c r="AZ11" s="76">
        <f t="shared" si="7"/>
        <v>47112.623404125246</v>
      </c>
      <c r="BA11" s="76">
        <f t="shared" si="7"/>
        <v>83599.004158261698</v>
      </c>
      <c r="BB11" s="76">
        <f t="shared" si="7"/>
        <v>66397.148308331147</v>
      </c>
      <c r="BC11" s="76">
        <f t="shared" si="7"/>
        <v>73533.440532484907</v>
      </c>
      <c r="BD11" s="76">
        <f t="shared" si="7"/>
        <v>87821.861040421238</v>
      </c>
      <c r="BE11" s="76">
        <f t="shared" si="7"/>
        <v>114490.51720736772</v>
      </c>
      <c r="BF11" s="76">
        <f t="shared" si="7"/>
        <v>59829.659518452419</v>
      </c>
      <c r="BG11" s="76">
        <f t="shared" si="7"/>
        <v>151732.06092335741</v>
      </c>
    </row>
    <row r="12" spans="1:61" x14ac:dyDescent="0.2">
      <c r="B12" s="12"/>
      <c r="E12" s="27"/>
      <c r="F12" s="13" t="s">
        <v>10</v>
      </c>
      <c r="G12" s="75">
        <f>SUM(G9:G11)</f>
        <v>1850321.3058701272</v>
      </c>
      <c r="H12" s="75">
        <f t="shared" ref="H12:BG12" si="8">SUM(H9:H11)</f>
        <v>1907176.5039201416</v>
      </c>
      <c r="I12" s="75">
        <f t="shared" si="8"/>
        <v>1660732.0766353391</v>
      </c>
      <c r="J12" s="75">
        <f t="shared" si="8"/>
        <v>2000039.9969567661</v>
      </c>
      <c r="K12" s="75">
        <f t="shared" si="8"/>
        <v>1925196.176822932</v>
      </c>
      <c r="L12" s="75">
        <f t="shared" si="8"/>
        <v>1791730.6099999999</v>
      </c>
      <c r="M12" s="75">
        <f t="shared" si="8"/>
        <v>1670939.3784099999</v>
      </c>
      <c r="N12" s="75">
        <f t="shared" si="8"/>
        <v>2041168.200103</v>
      </c>
      <c r="O12" s="75">
        <f t="shared" si="8"/>
        <v>1866126.8808481004</v>
      </c>
      <c r="P12" s="75">
        <f t="shared" si="8"/>
        <v>1850492.0345330001</v>
      </c>
      <c r="Q12" s="75">
        <f t="shared" si="8"/>
        <v>2119464.8599180002</v>
      </c>
      <c r="R12" s="75">
        <f t="shared" si="8"/>
        <v>2056235.1937529999</v>
      </c>
      <c r="S12" s="75">
        <f t="shared" si="8"/>
        <v>1920909.5154040002</v>
      </c>
      <c r="T12" s="75">
        <f t="shared" si="8"/>
        <v>1866844.94829</v>
      </c>
      <c r="U12" s="75">
        <f t="shared" si="8"/>
        <v>2001579.3126369999</v>
      </c>
      <c r="V12" s="75">
        <f t="shared" si="8"/>
        <v>1809585.3810710399</v>
      </c>
      <c r="W12" s="75">
        <f t="shared" si="8"/>
        <v>1895550.0222954543</v>
      </c>
      <c r="X12" s="75">
        <f t="shared" si="8"/>
        <v>2278757.5413538818</v>
      </c>
      <c r="Y12" s="75">
        <f t="shared" si="8"/>
        <v>2402295.0501794815</v>
      </c>
      <c r="Z12" s="75">
        <f t="shared" si="8"/>
        <v>2101043.7646516333</v>
      </c>
      <c r="AA12" s="75">
        <f t="shared" si="8"/>
        <v>1868272.9038763966</v>
      </c>
      <c r="AB12" s="75">
        <f t="shared" si="8"/>
        <v>1661282.728695289</v>
      </c>
      <c r="AC12" s="75">
        <f t="shared" si="8"/>
        <v>1785979.1441993597</v>
      </c>
      <c r="AD12" s="75">
        <f t="shared" si="8"/>
        <v>1998840.2631708295</v>
      </c>
      <c r="AE12" s="75">
        <f t="shared" si="8"/>
        <v>1644228.6995048409</v>
      </c>
      <c r="AF12" s="75">
        <f t="shared" si="8"/>
        <v>1864292.6217210339</v>
      </c>
      <c r="AG12" s="75">
        <f t="shared" si="8"/>
        <v>1593349.5744571497</v>
      </c>
      <c r="AH12" s="75">
        <f t="shared" si="8"/>
        <v>1769170.4054850643</v>
      </c>
      <c r="AI12" s="75">
        <f t="shared" si="8"/>
        <v>1787230.4641454343</v>
      </c>
      <c r="AJ12" s="75">
        <f t="shared" si="8"/>
        <v>2182400.9392720931</v>
      </c>
      <c r="AK12" s="75">
        <f t="shared" si="8"/>
        <v>2208361.629381469</v>
      </c>
      <c r="AL12" s="75">
        <f t="shared" si="8"/>
        <v>1817580.9175010284</v>
      </c>
      <c r="AM12" s="75">
        <f t="shared" si="8"/>
        <v>1967894.9128825564</v>
      </c>
      <c r="AN12" s="75">
        <f t="shared" si="8"/>
        <v>1811451.4718150729</v>
      </c>
      <c r="AO12" s="75">
        <f t="shared" si="8"/>
        <v>1821708.0061500496</v>
      </c>
      <c r="AP12" s="75">
        <f t="shared" si="8"/>
        <v>1945381.4085516247</v>
      </c>
      <c r="AQ12" s="75">
        <f t="shared" si="8"/>
        <v>2025966.968993556</v>
      </c>
      <c r="AR12" s="75">
        <f t="shared" si="8"/>
        <v>2092920.7346002131</v>
      </c>
      <c r="AS12" s="75">
        <f t="shared" si="8"/>
        <v>2058121.7713625347</v>
      </c>
      <c r="AT12" s="75">
        <f t="shared" si="8"/>
        <v>1833088.3950377323</v>
      </c>
      <c r="AU12" s="75">
        <f t="shared" si="8"/>
        <v>2032749.7370919911</v>
      </c>
      <c r="AV12" s="75">
        <f t="shared" si="8"/>
        <v>2154016.0990161658</v>
      </c>
      <c r="AW12" s="75">
        <f t="shared" si="8"/>
        <v>1507596.9896661863</v>
      </c>
      <c r="AX12" s="75">
        <f t="shared" si="8"/>
        <v>1736186.4778107156</v>
      </c>
      <c r="AY12" s="75">
        <f t="shared" si="8"/>
        <v>1577083.8062514488</v>
      </c>
      <c r="AZ12" s="75">
        <f t="shared" si="8"/>
        <v>1932414.7359453219</v>
      </c>
      <c r="BA12" s="75">
        <f t="shared" si="8"/>
        <v>2044069.8319307726</v>
      </c>
      <c r="BB12" s="75">
        <f t="shared" si="8"/>
        <v>2068444.2592682282</v>
      </c>
      <c r="BC12" s="75">
        <f t="shared" si="8"/>
        <v>2082131.8311055661</v>
      </c>
      <c r="BD12" s="75">
        <f t="shared" si="8"/>
        <v>2160368.4467559322</v>
      </c>
      <c r="BE12" s="75">
        <f t="shared" si="8"/>
        <v>1802041.953200791</v>
      </c>
      <c r="BF12" s="75">
        <f t="shared" si="8"/>
        <v>1844875.1957818936</v>
      </c>
      <c r="BG12" s="75">
        <f t="shared" si="8"/>
        <v>2299305.0231542005</v>
      </c>
    </row>
    <row r="13" spans="1:61" x14ac:dyDescent="0.2">
      <c r="B13" s="11" t="s">
        <v>10</v>
      </c>
      <c r="D13" s="11" t="s">
        <v>11</v>
      </c>
      <c r="F13" s="26" t="s">
        <v>6</v>
      </c>
      <c r="G13" s="75">
        <f t="shared" ref="G13:BG13" si="9">G43+G59+G75+G107+G125+G161+G178+G196+G249+G265</f>
        <v>192626.08092929999</v>
      </c>
      <c r="H13" s="75">
        <f t="shared" si="9"/>
        <v>203723.74881730002</v>
      </c>
      <c r="I13" s="75">
        <f t="shared" si="9"/>
        <v>311832.383317</v>
      </c>
      <c r="J13" s="75">
        <f t="shared" si="9"/>
        <v>202713.71287639998</v>
      </c>
      <c r="K13" s="75">
        <f t="shared" si="9"/>
        <v>293750.52646200004</v>
      </c>
      <c r="L13" s="75">
        <f t="shared" si="9"/>
        <v>291665.7959720245</v>
      </c>
      <c r="M13" s="75">
        <f t="shared" si="9"/>
        <v>219156.30289768387</v>
      </c>
      <c r="N13" s="75">
        <f t="shared" si="9"/>
        <v>324496.12759535533</v>
      </c>
      <c r="O13" s="75">
        <f t="shared" si="9"/>
        <v>415823.6969333876</v>
      </c>
      <c r="P13" s="75">
        <f t="shared" si="9"/>
        <v>423804.82524212648</v>
      </c>
      <c r="Q13" s="75">
        <f t="shared" si="9"/>
        <v>278861.45633869356</v>
      </c>
      <c r="R13" s="75">
        <f t="shared" si="9"/>
        <v>407576.97967008059</v>
      </c>
      <c r="S13" s="75">
        <f t="shared" si="9"/>
        <v>412720.35674362443</v>
      </c>
      <c r="T13" s="75">
        <f t="shared" si="9"/>
        <v>378112.75299999997</v>
      </c>
      <c r="U13" s="75">
        <f t="shared" si="9"/>
        <v>383772.55290180002</v>
      </c>
      <c r="V13" s="75">
        <f t="shared" si="9"/>
        <v>442220.12921651162</v>
      </c>
      <c r="W13" s="75">
        <f t="shared" si="9"/>
        <v>379155.34856115514</v>
      </c>
      <c r="X13" s="75">
        <f t="shared" si="9"/>
        <v>351086.16523371532</v>
      </c>
      <c r="Y13" s="75">
        <f t="shared" si="9"/>
        <v>382654.72871573846</v>
      </c>
      <c r="Z13" s="75">
        <f t="shared" si="9"/>
        <v>389997.14247171028</v>
      </c>
      <c r="AA13" s="75">
        <f t="shared" si="9"/>
        <v>329434.62873076822</v>
      </c>
      <c r="AB13" s="75">
        <f t="shared" si="9"/>
        <v>290944.59042243467</v>
      </c>
      <c r="AC13" s="75">
        <f t="shared" si="9"/>
        <v>335054.24873214785</v>
      </c>
      <c r="AD13" s="75">
        <f t="shared" si="9"/>
        <v>316403.25488425657</v>
      </c>
      <c r="AE13" s="75">
        <f t="shared" si="9"/>
        <v>329131.15695323015</v>
      </c>
      <c r="AF13" s="75">
        <f t="shared" si="9"/>
        <v>312281.07710538589</v>
      </c>
      <c r="AG13" s="75">
        <f t="shared" si="9"/>
        <v>369081.67056379368</v>
      </c>
      <c r="AH13" s="75">
        <f t="shared" si="9"/>
        <v>356662.71526749723</v>
      </c>
      <c r="AI13" s="75">
        <f t="shared" si="9"/>
        <v>323621.01974179788</v>
      </c>
      <c r="AJ13" s="75">
        <f t="shared" si="9"/>
        <v>302521.63420450006</v>
      </c>
      <c r="AK13" s="75">
        <f t="shared" si="9"/>
        <v>367826.49850160256</v>
      </c>
      <c r="AL13" s="75">
        <f t="shared" si="9"/>
        <v>280744.19343143224</v>
      </c>
      <c r="AM13" s="75">
        <f t="shared" si="9"/>
        <v>354611.27687107748</v>
      </c>
      <c r="AN13" s="75">
        <f t="shared" si="9"/>
        <v>367674.89570250607</v>
      </c>
      <c r="AO13" s="75">
        <f t="shared" si="9"/>
        <v>443471.55270152166</v>
      </c>
      <c r="AP13" s="2">
        <f t="shared" si="9"/>
        <v>368995.28212627117</v>
      </c>
      <c r="AQ13" s="2">
        <f t="shared" si="9"/>
        <v>400367.27771095291</v>
      </c>
      <c r="AR13" s="2">
        <f t="shared" si="9"/>
        <v>427224.75568480999</v>
      </c>
      <c r="AS13" s="75">
        <f t="shared" si="9"/>
        <v>419650.82735269907</v>
      </c>
      <c r="AT13" s="75">
        <f t="shared" si="9"/>
        <v>374359.27634061436</v>
      </c>
      <c r="AU13" s="75">
        <f t="shared" si="9"/>
        <v>391935.46407894808</v>
      </c>
      <c r="AV13" s="75">
        <f t="shared" si="9"/>
        <v>391633.44513818086</v>
      </c>
      <c r="AW13" s="75">
        <f t="shared" si="9"/>
        <v>297591.44167512649</v>
      </c>
      <c r="AX13" s="75">
        <f t="shared" si="9"/>
        <v>348344.31757162581</v>
      </c>
      <c r="AY13" s="75">
        <f t="shared" si="9"/>
        <v>343269.44223112054</v>
      </c>
      <c r="AZ13" s="75">
        <f t="shared" si="9"/>
        <v>344293.35249799793</v>
      </c>
      <c r="BA13" s="75">
        <f t="shared" si="9"/>
        <v>455428.52532036364</v>
      </c>
      <c r="BB13" s="75">
        <f t="shared" si="9"/>
        <v>345830.8572136361</v>
      </c>
      <c r="BC13" s="75">
        <f t="shared" si="9"/>
        <v>429696.9327287167</v>
      </c>
      <c r="BD13" s="75">
        <f t="shared" si="9"/>
        <v>384544.5899578465</v>
      </c>
      <c r="BE13" s="75">
        <f t="shared" si="9"/>
        <v>354193.53066888283</v>
      </c>
      <c r="BF13" s="75">
        <f t="shared" si="9"/>
        <v>346912.41231163655</v>
      </c>
      <c r="BG13" s="75">
        <f t="shared" si="9"/>
        <v>423786.71115265507</v>
      </c>
    </row>
    <row r="14" spans="1:61" x14ac:dyDescent="0.2">
      <c r="D14" s="11" t="s">
        <v>12</v>
      </c>
      <c r="F14" s="26" t="s">
        <v>8</v>
      </c>
      <c r="G14" s="76">
        <f t="shared" ref="G14:BG14" si="10">G44+G60+G76+G108+G126+G162+G179+G197+G250+G266</f>
        <v>697347.09157499997</v>
      </c>
      <c r="H14" s="76">
        <f t="shared" si="10"/>
        <v>720966.99760999996</v>
      </c>
      <c r="I14" s="76">
        <f t="shared" si="10"/>
        <v>690252.52029406605</v>
      </c>
      <c r="J14" s="76">
        <f t="shared" si="10"/>
        <v>730222.34011999995</v>
      </c>
      <c r="K14" s="76">
        <f t="shared" si="10"/>
        <v>606425.87759787543</v>
      </c>
      <c r="L14" s="76">
        <f t="shared" si="10"/>
        <v>605666.12537499995</v>
      </c>
      <c r="M14" s="76">
        <f t="shared" si="10"/>
        <v>378968.022895</v>
      </c>
      <c r="N14" s="76">
        <f t="shared" si="10"/>
        <v>635232.55878500012</v>
      </c>
      <c r="O14" s="76">
        <f t="shared" si="10"/>
        <v>669648.38659500005</v>
      </c>
      <c r="P14" s="76">
        <f t="shared" si="10"/>
        <v>633845.59227000002</v>
      </c>
      <c r="Q14" s="76">
        <f t="shared" si="10"/>
        <v>601556.41698500002</v>
      </c>
      <c r="R14" s="76">
        <f t="shared" si="10"/>
        <v>564140.98244061437</v>
      </c>
      <c r="S14" s="76">
        <f t="shared" si="10"/>
        <v>515974.49106999999</v>
      </c>
      <c r="T14" s="76">
        <f t="shared" si="10"/>
        <v>553763.44985500001</v>
      </c>
      <c r="U14" s="76">
        <f t="shared" si="10"/>
        <v>674365.28977400006</v>
      </c>
      <c r="V14" s="76">
        <f t="shared" si="10"/>
        <v>647240.87027799478</v>
      </c>
      <c r="W14" s="76">
        <f t="shared" si="10"/>
        <v>693242.79459747451</v>
      </c>
      <c r="X14" s="76">
        <f t="shared" si="10"/>
        <v>676572.74709299125</v>
      </c>
      <c r="Y14" s="76">
        <f t="shared" si="10"/>
        <v>678485.86505925807</v>
      </c>
      <c r="Z14" s="76">
        <f t="shared" si="10"/>
        <v>723396.97166755155</v>
      </c>
      <c r="AA14" s="76">
        <f t="shared" si="10"/>
        <v>781229.15120997815</v>
      </c>
      <c r="AB14" s="76">
        <f t="shared" si="10"/>
        <v>743014.86482552649</v>
      </c>
      <c r="AC14" s="76">
        <f t="shared" si="10"/>
        <v>772302.3831513559</v>
      </c>
      <c r="AD14" s="76">
        <f t="shared" si="10"/>
        <v>779498.3539789248</v>
      </c>
      <c r="AE14" s="76">
        <f t="shared" si="10"/>
        <v>751996.95788815268</v>
      </c>
      <c r="AF14" s="76">
        <f t="shared" si="10"/>
        <v>829584.99854227446</v>
      </c>
      <c r="AG14" s="76">
        <f t="shared" si="10"/>
        <v>701252.57299415651</v>
      </c>
      <c r="AH14" s="76">
        <f t="shared" si="10"/>
        <v>739983.16173466737</v>
      </c>
      <c r="AI14" s="76">
        <f t="shared" si="10"/>
        <v>828117.21212235093</v>
      </c>
      <c r="AJ14" s="76">
        <f t="shared" si="10"/>
        <v>859099.64769300085</v>
      </c>
      <c r="AK14" s="76">
        <f t="shared" si="10"/>
        <v>933898.24967613793</v>
      </c>
      <c r="AL14" s="76">
        <f t="shared" si="10"/>
        <v>719523.77064152202</v>
      </c>
      <c r="AM14" s="76">
        <f t="shared" si="10"/>
        <v>803854.35685566021</v>
      </c>
      <c r="AN14" s="76">
        <f t="shared" si="10"/>
        <v>764650.52586066839</v>
      </c>
      <c r="AO14" s="76">
        <f t="shared" si="10"/>
        <v>913514.75613224402</v>
      </c>
      <c r="AP14" s="1">
        <f t="shared" si="10"/>
        <v>764889.33503273455</v>
      </c>
      <c r="AQ14" s="1">
        <f t="shared" si="10"/>
        <v>859675.99362206389</v>
      </c>
      <c r="AR14" s="1">
        <f t="shared" si="10"/>
        <v>766106.49026414414</v>
      </c>
      <c r="AS14" s="76">
        <f t="shared" si="10"/>
        <v>799351.79635896441</v>
      </c>
      <c r="AT14" s="76">
        <f t="shared" si="10"/>
        <v>853751.65537337586</v>
      </c>
      <c r="AU14" s="76">
        <f t="shared" si="10"/>
        <v>766042.38469243608</v>
      </c>
      <c r="AV14" s="76">
        <f t="shared" si="10"/>
        <v>831829.54625835177</v>
      </c>
      <c r="AW14" s="76">
        <f t="shared" si="10"/>
        <v>698936.61350683006</v>
      </c>
      <c r="AX14" s="76">
        <f t="shared" si="10"/>
        <v>777242.5432155258</v>
      </c>
      <c r="AY14" s="76">
        <f t="shared" si="10"/>
        <v>836190.74443907116</v>
      </c>
      <c r="AZ14" s="76">
        <f t="shared" si="10"/>
        <v>835759.2278894576</v>
      </c>
      <c r="BA14" s="76">
        <f t="shared" si="10"/>
        <v>913012.20272763551</v>
      </c>
      <c r="BB14" s="76">
        <f t="shared" si="10"/>
        <v>839701.56593054789</v>
      </c>
      <c r="BC14" s="76">
        <f t="shared" si="10"/>
        <v>865942.72330786358</v>
      </c>
      <c r="BD14" s="76">
        <f t="shared" si="10"/>
        <v>1012680.5066891067</v>
      </c>
      <c r="BE14" s="76">
        <f t="shared" si="10"/>
        <v>759257.23733255838</v>
      </c>
      <c r="BF14" s="76">
        <f t="shared" si="10"/>
        <v>827905.11006097519</v>
      </c>
      <c r="BG14" s="76">
        <f t="shared" si="10"/>
        <v>946199.47440720699</v>
      </c>
    </row>
    <row r="15" spans="1:61" x14ac:dyDescent="0.2">
      <c r="C15" s="28"/>
      <c r="F15" s="26" t="s">
        <v>9</v>
      </c>
      <c r="G15" s="76">
        <f t="shared" ref="G15:BG15" si="11">G45+G61+G77+G109+G127+G163+G180+G198+G251+G267</f>
        <v>12916</v>
      </c>
      <c r="H15" s="76">
        <f t="shared" si="11"/>
        <v>11928</v>
      </c>
      <c r="I15" s="76">
        <f t="shared" si="11"/>
        <v>12142</v>
      </c>
      <c r="J15" s="76">
        <f t="shared" si="11"/>
        <v>13181.000000000002</v>
      </c>
      <c r="K15" s="76">
        <f t="shared" si="11"/>
        <v>11934</v>
      </c>
      <c r="L15" s="76">
        <f t="shared" si="11"/>
        <v>13247</v>
      </c>
      <c r="M15" s="76">
        <f t="shared" si="11"/>
        <v>6376</v>
      </c>
      <c r="N15" s="76">
        <f t="shared" si="11"/>
        <v>15620</v>
      </c>
      <c r="O15" s="76">
        <f t="shared" si="11"/>
        <v>16867</v>
      </c>
      <c r="P15" s="76">
        <f t="shared" si="11"/>
        <v>16395</v>
      </c>
      <c r="Q15" s="76">
        <f t="shared" si="11"/>
        <v>11935.990000000002</v>
      </c>
      <c r="R15" s="76">
        <f t="shared" si="11"/>
        <v>10759.81</v>
      </c>
      <c r="S15" s="76">
        <f t="shared" si="11"/>
        <v>12295.83</v>
      </c>
      <c r="T15" s="76">
        <f t="shared" si="11"/>
        <v>13475.770000000002</v>
      </c>
      <c r="U15" s="76">
        <f t="shared" si="11"/>
        <v>11999.669999999998</v>
      </c>
      <c r="V15" s="76">
        <f t="shared" si="11"/>
        <v>13009.108646394197</v>
      </c>
      <c r="W15" s="76">
        <f t="shared" si="11"/>
        <v>13619.38590042463</v>
      </c>
      <c r="X15" s="76">
        <f t="shared" si="11"/>
        <v>13138.628708757964</v>
      </c>
      <c r="Y15" s="76">
        <f t="shared" si="11"/>
        <v>12474.982413060865</v>
      </c>
      <c r="Z15" s="76">
        <f t="shared" si="11"/>
        <v>13994.274821666668</v>
      </c>
      <c r="AA15" s="76">
        <f t="shared" si="11"/>
        <v>7987.3851906092086</v>
      </c>
      <c r="AB15" s="76">
        <f t="shared" si="11"/>
        <v>8339.2454773601385</v>
      </c>
      <c r="AC15" s="76">
        <f t="shared" si="11"/>
        <v>10904.973586336902</v>
      </c>
      <c r="AD15" s="76">
        <f t="shared" si="11"/>
        <v>9117.934194421041</v>
      </c>
      <c r="AE15" s="76">
        <f t="shared" si="11"/>
        <v>8754.9322103832164</v>
      </c>
      <c r="AF15" s="76">
        <f t="shared" si="11"/>
        <v>8802.6834516925428</v>
      </c>
      <c r="AG15" s="76">
        <f t="shared" si="11"/>
        <v>9709.1439330143894</v>
      </c>
      <c r="AH15" s="76">
        <f t="shared" si="11"/>
        <v>12169.685579565714</v>
      </c>
      <c r="AI15" s="76">
        <f t="shared" si="11"/>
        <v>9981.1094497898303</v>
      </c>
      <c r="AJ15" s="76">
        <f t="shared" si="11"/>
        <v>12922.390481519589</v>
      </c>
      <c r="AK15" s="76">
        <f t="shared" si="11"/>
        <v>11911.976634944991</v>
      </c>
      <c r="AL15" s="76">
        <f t="shared" si="11"/>
        <v>9801.206632618605</v>
      </c>
      <c r="AM15" s="76">
        <f t="shared" si="11"/>
        <v>10020.895382635539</v>
      </c>
      <c r="AN15" s="76">
        <f t="shared" si="11"/>
        <v>9301.9948472363412</v>
      </c>
      <c r="AO15" s="76">
        <f t="shared" si="11"/>
        <v>10668.747218163007</v>
      </c>
      <c r="AP15" s="1">
        <f t="shared" si="11"/>
        <v>8266.5671853070598</v>
      </c>
      <c r="AQ15" s="1">
        <f t="shared" si="11"/>
        <v>9863.5616795425049</v>
      </c>
      <c r="AR15" s="1">
        <f t="shared" si="11"/>
        <v>9617.741699429138</v>
      </c>
      <c r="AS15" s="76">
        <f t="shared" si="11"/>
        <v>9304.7779703999295</v>
      </c>
      <c r="AT15" s="76">
        <f t="shared" si="11"/>
        <v>11653.607558046126</v>
      </c>
      <c r="AU15" s="76">
        <f t="shared" si="11"/>
        <v>9870.0614991748589</v>
      </c>
      <c r="AV15" s="76">
        <f t="shared" si="11"/>
        <v>8878.0321674947081</v>
      </c>
      <c r="AW15" s="76">
        <f t="shared" si="11"/>
        <v>5878.2738580609521</v>
      </c>
      <c r="AX15" s="76">
        <f t="shared" si="11"/>
        <v>7886.5950207669575</v>
      </c>
      <c r="AY15" s="76">
        <f t="shared" si="11"/>
        <v>8257.9988239407758</v>
      </c>
      <c r="AZ15" s="76">
        <f t="shared" si="11"/>
        <v>10272.955592087594</v>
      </c>
      <c r="BA15" s="76">
        <f t="shared" si="11"/>
        <v>11288.752360589056</v>
      </c>
      <c r="BB15" s="76">
        <f t="shared" si="11"/>
        <v>7947.9926341075734</v>
      </c>
      <c r="BC15" s="76">
        <f t="shared" si="11"/>
        <v>11257.561816900583</v>
      </c>
      <c r="BD15" s="76">
        <f t="shared" si="11"/>
        <v>10335.873032468797</v>
      </c>
      <c r="BE15" s="76">
        <f t="shared" si="11"/>
        <v>7495.948509412422</v>
      </c>
      <c r="BF15" s="76">
        <f t="shared" si="11"/>
        <v>7855.1091338809501</v>
      </c>
      <c r="BG15" s="76">
        <f t="shared" si="11"/>
        <v>12995.54949697403</v>
      </c>
    </row>
    <row r="16" spans="1:61" x14ac:dyDescent="0.2">
      <c r="F16" s="26" t="s">
        <v>6</v>
      </c>
      <c r="G16" s="76">
        <f t="shared" ref="G16:BG16" si="12">G46+G62+G78+G110+G128+G164+G181+G199+G252+G268</f>
        <v>58170</v>
      </c>
      <c r="H16" s="76">
        <f t="shared" si="12"/>
        <v>55741</v>
      </c>
      <c r="I16" s="76">
        <f t="shared" si="12"/>
        <v>65121</v>
      </c>
      <c r="J16" s="76">
        <f t="shared" si="12"/>
        <v>64104</v>
      </c>
      <c r="K16" s="76">
        <f t="shared" si="12"/>
        <v>51886</v>
      </c>
      <c r="L16" s="76">
        <f t="shared" si="12"/>
        <v>45019</v>
      </c>
      <c r="M16" s="76">
        <f t="shared" si="12"/>
        <v>25122</v>
      </c>
      <c r="N16" s="76">
        <f t="shared" si="12"/>
        <v>52428</v>
      </c>
      <c r="O16" s="76">
        <f t="shared" si="12"/>
        <v>64028</v>
      </c>
      <c r="P16" s="76">
        <f t="shared" si="12"/>
        <v>61193</v>
      </c>
      <c r="Q16" s="76">
        <f t="shared" si="12"/>
        <v>52907.926999999996</v>
      </c>
      <c r="R16" s="76">
        <f t="shared" si="12"/>
        <v>56255.232999999993</v>
      </c>
      <c r="S16" s="76">
        <f t="shared" si="12"/>
        <v>69784.618999999992</v>
      </c>
      <c r="T16" s="76">
        <f t="shared" si="12"/>
        <v>71055.346999999994</v>
      </c>
      <c r="U16" s="76">
        <f t="shared" si="12"/>
        <v>71653.400999999998</v>
      </c>
      <c r="V16" s="76">
        <f t="shared" si="12"/>
        <v>67084.952171024241</v>
      </c>
      <c r="W16" s="76">
        <f t="shared" si="12"/>
        <v>60383.050122786372</v>
      </c>
      <c r="X16" s="76">
        <f t="shared" si="12"/>
        <v>59724.180964453029</v>
      </c>
      <c r="Y16" s="76">
        <f t="shared" si="12"/>
        <v>62419.590446024231</v>
      </c>
      <c r="Z16" s="76">
        <f t="shared" si="12"/>
        <v>57835.054409166667</v>
      </c>
      <c r="AA16" s="76">
        <f t="shared" si="12"/>
        <v>64110.894336186291</v>
      </c>
      <c r="AB16" s="76">
        <f t="shared" si="12"/>
        <v>63309.930651137998</v>
      </c>
      <c r="AC16" s="76">
        <f t="shared" si="12"/>
        <v>74684.815460152284</v>
      </c>
      <c r="AD16" s="76">
        <f t="shared" si="12"/>
        <v>80829.787579999975</v>
      </c>
      <c r="AE16" s="76">
        <f t="shared" si="12"/>
        <v>78326.243586037075</v>
      </c>
      <c r="AF16" s="76">
        <f t="shared" si="12"/>
        <v>78067.728578282593</v>
      </c>
      <c r="AG16" s="76">
        <f t="shared" si="12"/>
        <v>68336.175284186771</v>
      </c>
      <c r="AH16" s="76">
        <f t="shared" si="12"/>
        <v>66634.914930150771</v>
      </c>
      <c r="AI16" s="76">
        <f t="shared" si="12"/>
        <v>81480.933711179969</v>
      </c>
      <c r="AJ16" s="76">
        <f t="shared" si="12"/>
        <v>88576.210890605158</v>
      </c>
      <c r="AK16" s="76">
        <f t="shared" si="12"/>
        <v>91032.831817560349</v>
      </c>
      <c r="AL16" s="76">
        <f t="shared" si="12"/>
        <v>67856.348714344887</v>
      </c>
      <c r="AM16" s="76">
        <f t="shared" si="12"/>
        <v>72245.005745643124</v>
      </c>
      <c r="AN16" s="76">
        <f t="shared" si="12"/>
        <v>77298.746039470992</v>
      </c>
      <c r="AO16" s="76">
        <f t="shared" si="12"/>
        <v>74975.317738334721</v>
      </c>
      <c r="AP16" s="1">
        <f t="shared" si="12"/>
        <v>68367.452512374177</v>
      </c>
      <c r="AQ16" s="1">
        <f t="shared" si="12"/>
        <v>82928.80140844117</v>
      </c>
      <c r="AR16" s="1">
        <f t="shared" si="12"/>
        <v>70989.789857349315</v>
      </c>
      <c r="AS16" s="76">
        <f t="shared" si="12"/>
        <v>81082.875090582864</v>
      </c>
      <c r="AT16" s="76">
        <f t="shared" si="12"/>
        <v>78119.7371644417</v>
      </c>
      <c r="AU16" s="76">
        <f t="shared" si="12"/>
        <v>76729.075805764762</v>
      </c>
      <c r="AV16" s="76">
        <f t="shared" si="12"/>
        <v>75065.984887886763</v>
      </c>
      <c r="AW16" s="76">
        <f t="shared" si="12"/>
        <v>61964.461187665293</v>
      </c>
      <c r="AX16" s="76">
        <f t="shared" si="12"/>
        <v>79472.937070588901</v>
      </c>
      <c r="AY16" s="76">
        <f t="shared" si="12"/>
        <v>83801.854787453893</v>
      </c>
      <c r="AZ16" s="76">
        <f t="shared" si="12"/>
        <v>86499.592260600301</v>
      </c>
      <c r="BA16" s="76">
        <f t="shared" si="12"/>
        <v>88865.615300639038</v>
      </c>
      <c r="BB16" s="76">
        <f t="shared" si="12"/>
        <v>82296.394278098189</v>
      </c>
      <c r="BC16" s="76">
        <f t="shared" si="12"/>
        <v>90655.253507354981</v>
      </c>
      <c r="BD16" s="76">
        <f t="shared" si="12"/>
        <v>95360.682748133069</v>
      </c>
      <c r="BE16" s="76">
        <f t="shared" si="12"/>
        <v>66162.488517946826</v>
      </c>
      <c r="BF16" s="76">
        <f t="shared" si="12"/>
        <v>73500.570811256926</v>
      </c>
      <c r="BG16" s="76">
        <f t="shared" si="12"/>
        <v>85869.417793152475</v>
      </c>
    </row>
    <row r="17" spans="1:59" x14ac:dyDescent="0.2">
      <c r="F17" s="13" t="s">
        <v>10</v>
      </c>
      <c r="G17" s="75">
        <f>SUM(G14:G16)</f>
        <v>768433.09157499997</v>
      </c>
      <c r="H17" s="75">
        <f t="shared" ref="H17:BG17" si="13">SUM(H14:H16)</f>
        <v>788635.99760999996</v>
      </c>
      <c r="I17" s="75">
        <f t="shared" si="13"/>
        <v>767515.52029406605</v>
      </c>
      <c r="J17" s="75">
        <f t="shared" si="13"/>
        <v>807507.34011999995</v>
      </c>
      <c r="K17" s="75">
        <f t="shared" si="13"/>
        <v>670245.87759787543</v>
      </c>
      <c r="L17" s="75">
        <f t="shared" si="13"/>
        <v>663932.12537499995</v>
      </c>
      <c r="M17" s="75">
        <f t="shared" si="13"/>
        <v>410466.022895</v>
      </c>
      <c r="N17" s="75">
        <f t="shared" si="13"/>
        <v>703280.55878500012</v>
      </c>
      <c r="O17" s="75">
        <f t="shared" si="13"/>
        <v>750543.38659500005</v>
      </c>
      <c r="P17" s="75">
        <f t="shared" si="13"/>
        <v>711433.59227000002</v>
      </c>
      <c r="Q17" s="75">
        <f t="shared" si="13"/>
        <v>666400.33398500003</v>
      </c>
      <c r="R17" s="75">
        <f t="shared" si="13"/>
        <v>631156.02544061444</v>
      </c>
      <c r="S17" s="75">
        <f t="shared" si="13"/>
        <v>598054.9400699999</v>
      </c>
      <c r="T17" s="75">
        <f t="shared" si="13"/>
        <v>638294.56685499998</v>
      </c>
      <c r="U17" s="75">
        <f t="shared" si="13"/>
        <v>758018.36077400006</v>
      </c>
      <c r="V17" s="75">
        <f t="shared" si="13"/>
        <v>727334.93109541328</v>
      </c>
      <c r="W17" s="75">
        <f t="shared" si="13"/>
        <v>767245.2306206855</v>
      </c>
      <c r="X17" s="75">
        <f t="shared" si="13"/>
        <v>749435.55676620221</v>
      </c>
      <c r="Y17" s="75">
        <f t="shared" si="13"/>
        <v>753380.43791834312</v>
      </c>
      <c r="Z17" s="75">
        <f t="shared" si="13"/>
        <v>795226.30089838488</v>
      </c>
      <c r="AA17" s="75">
        <f t="shared" si="13"/>
        <v>853327.43073677365</v>
      </c>
      <c r="AB17" s="75">
        <f t="shared" si="13"/>
        <v>814664.04095402453</v>
      </c>
      <c r="AC17" s="75">
        <f t="shared" si="13"/>
        <v>857892.17219784507</v>
      </c>
      <c r="AD17" s="75">
        <f t="shared" si="13"/>
        <v>869446.07575334585</v>
      </c>
      <c r="AE17" s="75">
        <f t="shared" si="13"/>
        <v>839078.133684573</v>
      </c>
      <c r="AF17" s="75">
        <f t="shared" si="13"/>
        <v>916455.41057224968</v>
      </c>
      <c r="AG17" s="75">
        <f t="shared" si="13"/>
        <v>779297.8922113576</v>
      </c>
      <c r="AH17" s="75">
        <f t="shared" si="13"/>
        <v>818787.7622443838</v>
      </c>
      <c r="AI17" s="75">
        <f t="shared" si="13"/>
        <v>919579.25528332079</v>
      </c>
      <c r="AJ17" s="75">
        <f t="shared" si="13"/>
        <v>960598.24906512559</v>
      </c>
      <c r="AK17" s="75">
        <f t="shared" si="13"/>
        <v>1036843.0581286433</v>
      </c>
      <c r="AL17" s="75">
        <f t="shared" si="13"/>
        <v>797181.32598848548</v>
      </c>
      <c r="AM17" s="75">
        <f t="shared" si="13"/>
        <v>886120.25798393891</v>
      </c>
      <c r="AN17" s="75">
        <f t="shared" si="13"/>
        <v>851251.26674737572</v>
      </c>
      <c r="AO17" s="75">
        <f t="shared" si="13"/>
        <v>999158.82108874177</v>
      </c>
      <c r="AP17" s="75">
        <f t="shared" si="13"/>
        <v>841523.35473041574</v>
      </c>
      <c r="AQ17" s="75">
        <f t="shared" si="13"/>
        <v>952468.35671004758</v>
      </c>
      <c r="AR17" s="75">
        <f t="shared" si="13"/>
        <v>846714.02182092262</v>
      </c>
      <c r="AS17" s="75">
        <f t="shared" si="13"/>
        <v>889739.44941994722</v>
      </c>
      <c r="AT17" s="75">
        <f t="shared" si="13"/>
        <v>943525.00009586371</v>
      </c>
      <c r="AU17" s="75">
        <f t="shared" si="13"/>
        <v>852641.52199737576</v>
      </c>
      <c r="AV17" s="75">
        <f t="shared" si="13"/>
        <v>915773.56331373332</v>
      </c>
      <c r="AW17" s="75">
        <f t="shared" si="13"/>
        <v>766779.34855255624</v>
      </c>
      <c r="AX17" s="75">
        <f t="shared" si="13"/>
        <v>864602.07530688168</v>
      </c>
      <c r="AY17" s="75">
        <f t="shared" si="13"/>
        <v>928250.59805046581</v>
      </c>
      <c r="AZ17" s="75">
        <f t="shared" si="13"/>
        <v>932531.77574214549</v>
      </c>
      <c r="BA17" s="75">
        <f t="shared" si="13"/>
        <v>1013166.5703888637</v>
      </c>
      <c r="BB17" s="75">
        <f t="shared" si="13"/>
        <v>929945.95284275361</v>
      </c>
      <c r="BC17" s="75">
        <f t="shared" si="13"/>
        <v>967855.53863211919</v>
      </c>
      <c r="BD17" s="75">
        <f t="shared" si="13"/>
        <v>1118377.0624697085</v>
      </c>
      <c r="BE17" s="75">
        <f t="shared" si="13"/>
        <v>832915.67435991764</v>
      </c>
      <c r="BF17" s="75">
        <f t="shared" si="13"/>
        <v>909260.79000611301</v>
      </c>
      <c r="BG17" s="75">
        <f t="shared" si="13"/>
        <v>1045064.4416973335</v>
      </c>
    </row>
    <row r="18" spans="1:59" x14ac:dyDescent="0.2">
      <c r="D18" s="11" t="s">
        <v>13</v>
      </c>
      <c r="F18" s="26" t="s">
        <v>8</v>
      </c>
      <c r="G18" s="75">
        <f>G48+G64+G80+G112+G130+G166+G183+G201+G254+G270</f>
        <v>368476.84763569635</v>
      </c>
      <c r="H18" s="75">
        <f t="shared" ref="H18:BG18" si="14">H48+H64+H80+H112+H130+H166+H183+H201+H254+H270</f>
        <v>355570.70855994039</v>
      </c>
      <c r="I18" s="75">
        <f t="shared" si="14"/>
        <v>348700.54410506261</v>
      </c>
      <c r="J18" s="75">
        <f t="shared" si="14"/>
        <v>416279.66397155239</v>
      </c>
      <c r="K18" s="75">
        <f t="shared" si="14"/>
        <v>329915.69712694071</v>
      </c>
      <c r="L18" s="75">
        <f t="shared" si="14"/>
        <v>324537.51392925467</v>
      </c>
      <c r="M18" s="75">
        <f t="shared" si="14"/>
        <v>231496.9135922555</v>
      </c>
      <c r="N18" s="75">
        <f t="shared" si="14"/>
        <v>357694.55571565562</v>
      </c>
      <c r="O18" s="75">
        <f t="shared" si="14"/>
        <v>359357.67991387605</v>
      </c>
      <c r="P18" s="75">
        <f t="shared" si="14"/>
        <v>357551.23671560007</v>
      </c>
      <c r="Q18" s="75">
        <f t="shared" si="14"/>
        <v>345548.47419619694</v>
      </c>
      <c r="R18" s="75">
        <f t="shared" si="14"/>
        <v>335795.03164763562</v>
      </c>
      <c r="S18" s="75">
        <f t="shared" si="14"/>
        <v>351751.71355413651</v>
      </c>
      <c r="T18" s="75">
        <f t="shared" si="14"/>
        <v>317921.86041733599</v>
      </c>
      <c r="U18" s="75">
        <f t="shared" si="14"/>
        <v>346145.76408791024</v>
      </c>
      <c r="V18" s="75">
        <f t="shared" si="14"/>
        <v>470960.17730227782</v>
      </c>
      <c r="W18" s="75">
        <f t="shared" si="14"/>
        <v>475535.90552343818</v>
      </c>
      <c r="X18" s="75">
        <f t="shared" si="14"/>
        <v>558091.11194637488</v>
      </c>
      <c r="Y18" s="75">
        <f t="shared" si="14"/>
        <v>475500.30293991446</v>
      </c>
      <c r="Z18" s="75">
        <f t="shared" si="14"/>
        <v>516522.36130641669</v>
      </c>
      <c r="AA18" s="75">
        <f t="shared" si="14"/>
        <v>551121.49692323012</v>
      </c>
      <c r="AB18" s="75">
        <f t="shared" si="14"/>
        <v>543519.27809586166</v>
      </c>
      <c r="AC18" s="75">
        <f t="shared" si="14"/>
        <v>500356.45249540487</v>
      </c>
      <c r="AD18" s="75">
        <f t="shared" si="14"/>
        <v>613973.38734517142</v>
      </c>
      <c r="AE18" s="75">
        <f t="shared" si="14"/>
        <v>428137.36890755908</v>
      </c>
      <c r="AF18" s="75">
        <f t="shared" si="14"/>
        <v>651689.9122705448</v>
      </c>
      <c r="AG18" s="75">
        <f t="shared" si="14"/>
        <v>547024.24851134024</v>
      </c>
      <c r="AH18" s="75">
        <f t="shared" si="14"/>
        <v>498848.22424440325</v>
      </c>
      <c r="AI18" s="75">
        <f t="shared" si="14"/>
        <v>650084.81909446104</v>
      </c>
      <c r="AJ18" s="75">
        <f t="shared" si="14"/>
        <v>600898.76082307706</v>
      </c>
      <c r="AK18" s="75">
        <f t="shared" si="14"/>
        <v>648704.16458613891</v>
      </c>
      <c r="AL18" s="75">
        <f t="shared" si="14"/>
        <v>525801.89999077085</v>
      </c>
      <c r="AM18" s="75">
        <f t="shared" si="14"/>
        <v>570776.66881734331</v>
      </c>
      <c r="AN18" s="75">
        <f t="shared" si="14"/>
        <v>492349.65119742625</v>
      </c>
      <c r="AO18" s="75">
        <f t="shared" si="14"/>
        <v>608236.75539498846</v>
      </c>
      <c r="AP18" s="2">
        <f t="shared" si="14"/>
        <v>596212.13171587873</v>
      </c>
      <c r="AQ18" s="2">
        <f t="shared" si="14"/>
        <v>601848.81795269868</v>
      </c>
      <c r="AR18" s="2">
        <f t="shared" si="14"/>
        <v>588141.87465987157</v>
      </c>
      <c r="AS18" s="75">
        <f t="shared" si="14"/>
        <v>526770.76734661823</v>
      </c>
      <c r="AT18" s="75">
        <f t="shared" si="14"/>
        <v>678353.43660503963</v>
      </c>
      <c r="AU18" s="75">
        <f t="shared" si="14"/>
        <v>558039.94213371992</v>
      </c>
      <c r="AV18" s="75">
        <f t="shared" si="14"/>
        <v>609122.58214128693</v>
      </c>
      <c r="AW18" s="75">
        <f t="shared" si="14"/>
        <v>529695.72978450032</v>
      </c>
      <c r="AX18" s="75">
        <f t="shared" si="14"/>
        <v>582197.82629056007</v>
      </c>
      <c r="AY18" s="75">
        <f t="shared" si="14"/>
        <v>633842.3137204228</v>
      </c>
      <c r="AZ18" s="75">
        <f t="shared" si="14"/>
        <v>598995.85401636723</v>
      </c>
      <c r="BA18" s="75">
        <f t="shared" si="14"/>
        <v>652739.79031002673</v>
      </c>
      <c r="BB18" s="75">
        <f t="shared" si="14"/>
        <v>712500.60899828246</v>
      </c>
      <c r="BC18" s="75">
        <f t="shared" si="14"/>
        <v>651014.00516053487</v>
      </c>
      <c r="BD18" s="75">
        <f t="shared" si="14"/>
        <v>727586.55523987685</v>
      </c>
      <c r="BE18" s="75">
        <f t="shared" si="14"/>
        <v>595853.52598735411</v>
      </c>
      <c r="BF18" s="75">
        <f t="shared" si="14"/>
        <v>669141.72970849287</v>
      </c>
      <c r="BG18" s="75">
        <f t="shared" si="14"/>
        <v>589665.2304800878</v>
      </c>
    </row>
    <row r="19" spans="1:59" x14ac:dyDescent="0.2">
      <c r="F19" s="2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1"/>
      <c r="AQ19" s="1"/>
      <c r="AR19" s="1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</row>
    <row r="20" spans="1:59" x14ac:dyDescent="0.2">
      <c r="A20" s="29"/>
      <c r="B20" s="30"/>
      <c r="C20" s="30"/>
      <c r="D20" s="25"/>
      <c r="E20" s="25"/>
      <c r="F20" s="31" t="s">
        <v>14</v>
      </c>
      <c r="G20" s="77">
        <f>G8+G12+G13+G17+G18</f>
        <v>3190957.3260101234</v>
      </c>
      <c r="H20" s="77">
        <f t="shared" ref="H20:BG20" si="15">H8+H12+H13+H17+H18</f>
        <v>3267306.9589073821</v>
      </c>
      <c r="I20" s="77">
        <f t="shared" si="15"/>
        <v>3100180.5243514678</v>
      </c>
      <c r="J20" s="77">
        <f t="shared" si="15"/>
        <v>3445665.7139247181</v>
      </c>
      <c r="K20" s="77">
        <f t="shared" si="15"/>
        <v>3242782.2780097481</v>
      </c>
      <c r="L20" s="77">
        <f t="shared" si="15"/>
        <v>3102373.0452762791</v>
      </c>
      <c r="M20" s="77">
        <f t="shared" si="15"/>
        <v>2565929.6177949393</v>
      </c>
      <c r="N20" s="77">
        <f t="shared" si="15"/>
        <v>3459514.4421990109</v>
      </c>
      <c r="O20" s="77">
        <f t="shared" si="15"/>
        <v>3425764.6442903643</v>
      </c>
      <c r="P20" s="77">
        <f t="shared" si="15"/>
        <v>3380153.6887607262</v>
      </c>
      <c r="Q20" s="77">
        <f t="shared" si="15"/>
        <v>3451668.1244378905</v>
      </c>
      <c r="R20" s="77">
        <f t="shared" si="15"/>
        <v>3470097.230511331</v>
      </c>
      <c r="S20" s="77">
        <f t="shared" si="15"/>
        <v>3324639.5257717608</v>
      </c>
      <c r="T20" s="77">
        <f t="shared" si="15"/>
        <v>3244774.1285623359</v>
      </c>
      <c r="U20" s="77">
        <f t="shared" si="15"/>
        <v>3535186.9904007106</v>
      </c>
      <c r="V20" s="77">
        <f t="shared" si="15"/>
        <v>3487241.9186852425</v>
      </c>
      <c r="W20" s="77">
        <f t="shared" si="15"/>
        <v>3555574.6070007333</v>
      </c>
      <c r="X20" s="77">
        <f t="shared" si="15"/>
        <v>3978711.4753001742</v>
      </c>
      <c r="Y20" s="77">
        <f t="shared" si="15"/>
        <v>4053362.2797534773</v>
      </c>
      <c r="Z20" s="77">
        <f t="shared" si="15"/>
        <v>3838669.5693281451</v>
      </c>
      <c r="AA20" s="77">
        <f>AA8+AA12+AA13+AA17+AA18</f>
        <v>3636657.4198356271</v>
      </c>
      <c r="AB20" s="77">
        <f t="shared" si="15"/>
        <v>3347347.4253219077</v>
      </c>
      <c r="AC20" s="77">
        <f t="shared" si="15"/>
        <v>3515273.7080908013</v>
      </c>
      <c r="AD20" s="77">
        <f t="shared" si="15"/>
        <v>3835051.0255988939</v>
      </c>
      <c r="AE20" s="77">
        <f t="shared" si="15"/>
        <v>3276831.5976173221</v>
      </c>
      <c r="AF20" s="77">
        <f t="shared" si="15"/>
        <v>3778911.1518273223</v>
      </c>
      <c r="AG20" s="77">
        <f t="shared" si="15"/>
        <v>3323072.5501384893</v>
      </c>
      <c r="AH20" s="77">
        <f t="shared" si="15"/>
        <v>3480576.4499156992</v>
      </c>
      <c r="AI20" s="77">
        <f t="shared" si="15"/>
        <v>3718855.2051662542</v>
      </c>
      <c r="AJ20" s="77">
        <f t="shared" si="15"/>
        <v>4086294.3548186454</v>
      </c>
      <c r="AK20" s="77">
        <f t="shared" si="15"/>
        <v>4300200.4352595871</v>
      </c>
      <c r="AL20" s="77">
        <f t="shared" si="15"/>
        <v>3459484.0761338235</v>
      </c>
      <c r="AM20" s="77">
        <f t="shared" si="15"/>
        <v>3816003.0171259511</v>
      </c>
      <c r="AN20" s="77">
        <f t="shared" si="15"/>
        <v>3559885.1180000734</v>
      </c>
      <c r="AO20" s="77">
        <f t="shared" si="15"/>
        <v>3909360.8640096271</v>
      </c>
      <c r="AP20" s="77">
        <f t="shared" si="15"/>
        <v>3788402.4320594687</v>
      </c>
      <c r="AQ20" s="77">
        <f t="shared" si="15"/>
        <v>4017044.9731398243</v>
      </c>
      <c r="AR20" s="77">
        <f t="shared" si="15"/>
        <v>3989874.0372633059</v>
      </c>
      <c r="AS20" s="77">
        <f t="shared" si="15"/>
        <v>3929582.4377372391</v>
      </c>
      <c r="AT20" s="77">
        <f t="shared" si="15"/>
        <v>3863604.9786988753</v>
      </c>
      <c r="AU20" s="77">
        <f t="shared" si="15"/>
        <v>3869433.0516560883</v>
      </c>
      <c r="AV20" s="77">
        <f t="shared" si="15"/>
        <v>4103535.2928578714</v>
      </c>
      <c r="AW20" s="77">
        <f t="shared" si="15"/>
        <v>3135764.8105227845</v>
      </c>
      <c r="AX20" s="77">
        <f t="shared" si="15"/>
        <v>3566036.5835734005</v>
      </c>
      <c r="AY20" s="77">
        <f t="shared" si="15"/>
        <v>3511160.8543174556</v>
      </c>
      <c r="AZ20" s="77">
        <f t="shared" si="15"/>
        <v>3836699.5232271096</v>
      </c>
      <c r="BA20" s="77">
        <f t="shared" si="15"/>
        <v>4193775.5133760679</v>
      </c>
      <c r="BB20" s="77">
        <f t="shared" si="15"/>
        <v>4085449.9983944572</v>
      </c>
      <c r="BC20" s="77">
        <f t="shared" si="15"/>
        <v>4159818.4844351658</v>
      </c>
      <c r="BD20" s="77">
        <f t="shared" si="15"/>
        <v>4400651.869626889</v>
      </c>
      <c r="BE20" s="77">
        <f t="shared" si="15"/>
        <v>3596138.412056738</v>
      </c>
      <c r="BF20" s="77">
        <f t="shared" si="15"/>
        <v>3781160.4646079009</v>
      </c>
      <c r="BG20" s="77">
        <f t="shared" si="15"/>
        <v>4370557.0916129351</v>
      </c>
    </row>
    <row r="21" spans="1:59" x14ac:dyDescent="0.2">
      <c r="B21" s="12"/>
      <c r="C21" s="23"/>
      <c r="E21" s="23"/>
      <c r="F21" s="23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</row>
    <row r="22" spans="1:59" x14ac:dyDescent="0.2">
      <c r="A22" s="32"/>
      <c r="B22" s="12"/>
      <c r="C22" s="13" t="s">
        <v>15</v>
      </c>
      <c r="G22" s="78">
        <f t="shared" ref="G22:BG22" si="16">G36+G52+G68+G100+G116+G153+G171+G187+G205+G225</f>
        <v>3190957.3260101238</v>
      </c>
      <c r="H22" s="78">
        <f t="shared" si="16"/>
        <v>3267306.9589073821</v>
      </c>
      <c r="I22" s="78">
        <f t="shared" si="16"/>
        <v>3100180.5243514674</v>
      </c>
      <c r="J22" s="78">
        <f t="shared" si="16"/>
        <v>3445665.7139247186</v>
      </c>
      <c r="K22" s="78">
        <f t="shared" si="16"/>
        <v>3242782.2780097476</v>
      </c>
      <c r="L22" s="78">
        <f t="shared" si="16"/>
        <v>3102373.0452762786</v>
      </c>
      <c r="M22" s="78">
        <f t="shared" si="16"/>
        <v>2565929.6177949393</v>
      </c>
      <c r="N22" s="78">
        <f t="shared" si="16"/>
        <v>3459514.4421990104</v>
      </c>
      <c r="O22" s="78">
        <f t="shared" si="16"/>
        <v>3425764.6442903634</v>
      </c>
      <c r="P22" s="78">
        <f t="shared" si="16"/>
        <v>3380153.6887607262</v>
      </c>
      <c r="Q22" s="78">
        <f t="shared" si="16"/>
        <v>3451668.1244378905</v>
      </c>
      <c r="R22" s="78">
        <f t="shared" si="16"/>
        <v>3470097.230511331</v>
      </c>
      <c r="S22" s="78">
        <f t="shared" si="16"/>
        <v>3324639.5257717608</v>
      </c>
      <c r="T22" s="78">
        <f t="shared" si="16"/>
        <v>3244774.1285623363</v>
      </c>
      <c r="U22" s="78">
        <f t="shared" si="16"/>
        <v>3535186.9904007101</v>
      </c>
      <c r="V22" s="78">
        <f t="shared" si="16"/>
        <v>3487241.918685243</v>
      </c>
      <c r="W22" s="78">
        <f t="shared" si="16"/>
        <v>3555574.6070007337</v>
      </c>
      <c r="X22" s="78">
        <f t="shared" si="16"/>
        <v>3978711.4753001737</v>
      </c>
      <c r="Y22" s="78">
        <f t="shared" si="16"/>
        <v>4053362.2797534768</v>
      </c>
      <c r="Z22" s="78">
        <f t="shared" si="16"/>
        <v>3838669.5693281437</v>
      </c>
      <c r="AA22" s="78">
        <f t="shared" si="16"/>
        <v>3636657.4198408392</v>
      </c>
      <c r="AB22" s="78">
        <f t="shared" si="16"/>
        <v>3347347.4254039046</v>
      </c>
      <c r="AC22" s="78">
        <f t="shared" si="16"/>
        <v>3515273.7080249842</v>
      </c>
      <c r="AD22" s="78">
        <f t="shared" si="16"/>
        <v>3835051.025676623</v>
      </c>
      <c r="AE22" s="78">
        <f t="shared" si="16"/>
        <v>3276831.5976774534</v>
      </c>
      <c r="AF22" s="78">
        <f t="shared" si="16"/>
        <v>3778911.1519054216</v>
      </c>
      <c r="AG22" s="78">
        <f t="shared" si="16"/>
        <v>3323072.550134622</v>
      </c>
      <c r="AH22" s="78">
        <f t="shared" si="16"/>
        <v>3480576.4499031436</v>
      </c>
      <c r="AI22" s="78">
        <f t="shared" si="16"/>
        <v>3718855.2051213104</v>
      </c>
      <c r="AJ22" s="78">
        <f t="shared" si="16"/>
        <v>4086294.3548066327</v>
      </c>
      <c r="AK22" s="78">
        <f t="shared" si="16"/>
        <v>4300200.4352800399</v>
      </c>
      <c r="AL22" s="78">
        <f t="shared" si="16"/>
        <v>3459484.0761046247</v>
      </c>
      <c r="AM22" s="78">
        <f t="shared" si="16"/>
        <v>3816003.0171036981</v>
      </c>
      <c r="AN22" s="78">
        <f t="shared" si="16"/>
        <v>3559885.1180535541</v>
      </c>
      <c r="AO22" s="78">
        <f t="shared" si="16"/>
        <v>3909360.8639738411</v>
      </c>
      <c r="AP22" s="78">
        <f t="shared" si="16"/>
        <v>3788402.432008462</v>
      </c>
      <c r="AQ22" s="78">
        <f t="shared" si="16"/>
        <v>4017044.9731704639</v>
      </c>
      <c r="AR22" s="78">
        <f t="shared" si="16"/>
        <v>3989874.0372580388</v>
      </c>
      <c r="AS22" s="78">
        <f t="shared" si="16"/>
        <v>3929582.4377003904</v>
      </c>
      <c r="AT22" s="78">
        <f t="shared" si="16"/>
        <v>3863604.9787158212</v>
      </c>
      <c r="AU22" s="78">
        <f t="shared" si="16"/>
        <v>3869433.0516382544</v>
      </c>
      <c r="AV22" s="78">
        <f t="shared" si="16"/>
        <v>4103535.2928781658</v>
      </c>
      <c r="AW22" s="78">
        <f t="shared" si="16"/>
        <v>3135764.8105334369</v>
      </c>
      <c r="AX22" s="78">
        <f t="shared" si="16"/>
        <v>3566036.5835373565</v>
      </c>
      <c r="AY22" s="78">
        <f t="shared" si="16"/>
        <v>3511160.8542736471</v>
      </c>
      <c r="AZ22" s="78">
        <f t="shared" si="16"/>
        <v>3836699.5232005967</v>
      </c>
      <c r="BA22" s="78">
        <f t="shared" si="16"/>
        <v>4193775.5133313322</v>
      </c>
      <c r="BB22" s="78">
        <f t="shared" si="16"/>
        <v>4085449.9984205975</v>
      </c>
      <c r="BC22" s="78">
        <f t="shared" si="16"/>
        <v>4159818.4844641457</v>
      </c>
      <c r="BD22" s="78">
        <f t="shared" si="16"/>
        <v>4400651.8696059473</v>
      </c>
      <c r="BE22" s="78">
        <f t="shared" si="16"/>
        <v>3596138.4120647619</v>
      </c>
      <c r="BF22" s="78">
        <f t="shared" si="16"/>
        <v>3781160.4645495955</v>
      </c>
      <c r="BG22" s="78">
        <f t="shared" si="16"/>
        <v>4370557.0916259997</v>
      </c>
    </row>
    <row r="23" spans="1:59" x14ac:dyDescent="0.2">
      <c r="A23" s="32"/>
      <c r="C23" s="11" t="s">
        <v>16</v>
      </c>
      <c r="G23" s="78">
        <f>G151</f>
        <v>468318.3828666</v>
      </c>
      <c r="H23" s="78">
        <f t="shared" ref="H23:U23" si="17">H151</f>
        <v>473502.17856020003</v>
      </c>
      <c r="I23" s="78">
        <f t="shared" si="17"/>
        <v>535329.26604790008</v>
      </c>
      <c r="J23" s="78">
        <f t="shared" si="17"/>
        <v>615367.31007839995</v>
      </c>
      <c r="K23" s="78">
        <f t="shared" si="17"/>
        <v>642838.4152403</v>
      </c>
      <c r="L23" s="78">
        <f t="shared" si="17"/>
        <v>649790.41196079995</v>
      </c>
      <c r="M23" s="78">
        <f t="shared" si="17"/>
        <v>558020.5071244</v>
      </c>
      <c r="N23" s="78">
        <f t="shared" si="17"/>
        <v>544966.29366350011</v>
      </c>
      <c r="O23" s="78">
        <f t="shared" si="17"/>
        <v>648778.10831889999</v>
      </c>
      <c r="P23" s="78">
        <f t="shared" si="17"/>
        <v>722116.50055719994</v>
      </c>
      <c r="Q23" s="78">
        <f t="shared" si="17"/>
        <v>674783.36431700003</v>
      </c>
      <c r="R23" s="78">
        <f t="shared" si="17"/>
        <v>700431.98352939996</v>
      </c>
      <c r="S23" s="78">
        <f t="shared" si="17"/>
        <v>770999.05669349991</v>
      </c>
      <c r="T23" s="78">
        <f t="shared" si="17"/>
        <v>749165.57555559999</v>
      </c>
      <c r="U23" s="78">
        <f t="shared" si="17"/>
        <v>736815.86633249989</v>
      </c>
      <c r="V23" s="78">
        <f>V151</f>
        <v>739607.33433129999</v>
      </c>
      <c r="W23" s="78">
        <f t="shared" ref="W23:AE23" si="18">W151</f>
        <v>739215.13576450001</v>
      </c>
      <c r="X23" s="78">
        <f t="shared" si="18"/>
        <v>720298.25673740008</v>
      </c>
      <c r="Y23" s="78">
        <f t="shared" si="18"/>
        <v>658856.31206420006</v>
      </c>
      <c r="Z23" s="78">
        <f t="shared" si="18"/>
        <v>569894.65985439997</v>
      </c>
      <c r="AA23" s="78">
        <f t="shared" si="18"/>
        <v>533435.65515260003</v>
      </c>
      <c r="AB23" s="78">
        <f t="shared" si="18"/>
        <v>513718.37906540011</v>
      </c>
      <c r="AC23" s="78">
        <f t="shared" si="18"/>
        <v>606263.48136650003</v>
      </c>
      <c r="AD23" s="78">
        <f t="shared" si="18"/>
        <v>612248.07777189999</v>
      </c>
      <c r="AE23" s="78">
        <f t="shared" si="18"/>
        <v>685636.35155030014</v>
      </c>
      <c r="AF23" s="78">
        <f>AF151</f>
        <v>700655.06417769997</v>
      </c>
      <c r="AG23" s="78">
        <f>AG151</f>
        <v>719313.56454960001</v>
      </c>
      <c r="AH23" s="78">
        <f>AH151</f>
        <v>731206.06727550004</v>
      </c>
      <c r="AI23" s="78">
        <f>AI151</f>
        <v>730123.99822350009</v>
      </c>
      <c r="AJ23" s="78">
        <f>AJ151</f>
        <v>689822.10314370005</v>
      </c>
      <c r="AK23" s="78">
        <f t="shared" ref="AK23:AY23" si="19">AK151</f>
        <v>640771.17886620003</v>
      </c>
      <c r="AL23" s="78">
        <f t="shared" si="19"/>
        <v>532402.09312770003</v>
      </c>
      <c r="AM23" s="78">
        <f t="shared" si="19"/>
        <v>452039.62837729999</v>
      </c>
      <c r="AN23" s="78">
        <f t="shared" si="19"/>
        <v>382542.05217699998</v>
      </c>
      <c r="AO23" s="78">
        <f t="shared" si="19"/>
        <v>427521.33825839998</v>
      </c>
      <c r="AP23" s="78">
        <f t="shared" si="19"/>
        <v>451849.06452950003</v>
      </c>
      <c r="AQ23" s="78">
        <f t="shared" si="19"/>
        <v>453004.14053170005</v>
      </c>
      <c r="AR23" s="78">
        <f t="shared" si="19"/>
        <v>494846.16840670002</v>
      </c>
      <c r="AS23" s="78">
        <f t="shared" si="19"/>
        <v>533125.89124350005</v>
      </c>
      <c r="AT23" s="78">
        <f t="shared" si="19"/>
        <v>531051.63395319995</v>
      </c>
      <c r="AU23" s="78">
        <f t="shared" si="19"/>
        <v>569892.98136470001</v>
      </c>
      <c r="AV23" s="78">
        <f t="shared" si="19"/>
        <v>517478.00106699998</v>
      </c>
      <c r="AW23" s="78">
        <f t="shared" si="19"/>
        <v>423840.32360080001</v>
      </c>
      <c r="AX23" s="78">
        <f t="shared" si="19"/>
        <v>442647.63449219998</v>
      </c>
      <c r="AY23" s="78">
        <f t="shared" si="19"/>
        <v>460771.41263959993</v>
      </c>
      <c r="AZ23" s="78">
        <f>AZ151</f>
        <v>468651.37954780005</v>
      </c>
      <c r="BA23" s="78">
        <f>BA151</f>
        <v>512386.94184380001</v>
      </c>
      <c r="BB23" s="78">
        <f>BB151</f>
        <v>452226.62599550001</v>
      </c>
      <c r="BC23" s="78">
        <f>BC151</f>
        <v>460323.15507420001</v>
      </c>
      <c r="BD23" s="78">
        <f>BD151</f>
        <v>446433.25011590007</v>
      </c>
      <c r="BE23" s="78">
        <f t="shared" ref="BE23:BG23" si="20">BE151</f>
        <v>334206.28393540002</v>
      </c>
      <c r="BF23" s="78">
        <f t="shared" si="20"/>
        <v>267804.18436730001</v>
      </c>
      <c r="BG23" s="78">
        <f t="shared" si="20"/>
        <v>334907.5353015</v>
      </c>
    </row>
    <row r="24" spans="1:59" x14ac:dyDescent="0.2">
      <c r="A24" s="32"/>
      <c r="D24" s="11" t="s">
        <v>13</v>
      </c>
      <c r="E24" s="33">
        <v>0.14000000000000001</v>
      </c>
      <c r="G24" s="78">
        <f>G$23*$E24</f>
        <v>65564.573601324009</v>
      </c>
      <c r="H24" s="78">
        <f t="shared" ref="H24:BG27" si="21">H$23*$E24</f>
        <v>66290.304998428008</v>
      </c>
      <c r="I24" s="78">
        <f t="shared" si="21"/>
        <v>74946.09724670602</v>
      </c>
      <c r="J24" s="78">
        <f t="shared" si="21"/>
        <v>86151.423410976</v>
      </c>
      <c r="K24" s="78">
        <f t="shared" si="21"/>
        <v>89997.378133642007</v>
      </c>
      <c r="L24" s="78">
        <f t="shared" si="21"/>
        <v>90970.657674511996</v>
      </c>
      <c r="M24" s="78">
        <f t="shared" si="21"/>
        <v>78122.870997416001</v>
      </c>
      <c r="N24" s="78">
        <f t="shared" si="21"/>
        <v>76295.281112890021</v>
      </c>
      <c r="O24" s="78">
        <f t="shared" si="21"/>
        <v>90828.935164646013</v>
      </c>
      <c r="P24" s="78">
        <f t="shared" si="21"/>
        <v>101096.310078008</v>
      </c>
      <c r="Q24" s="78">
        <f t="shared" si="21"/>
        <v>94469.671004380012</v>
      </c>
      <c r="R24" s="78">
        <f t="shared" si="21"/>
        <v>98060.477694116009</v>
      </c>
      <c r="S24" s="78">
        <f t="shared" si="21"/>
        <v>107939.86793708999</v>
      </c>
      <c r="T24" s="78">
        <f t="shared" si="21"/>
        <v>104883.18057778401</v>
      </c>
      <c r="U24" s="78">
        <f t="shared" si="21"/>
        <v>103154.22128654999</v>
      </c>
      <c r="V24" s="78">
        <f t="shared" si="21"/>
        <v>103545.02680638201</v>
      </c>
      <c r="W24" s="78">
        <f t="shared" si="21"/>
        <v>103490.11900703001</v>
      </c>
      <c r="X24" s="78">
        <f t="shared" si="21"/>
        <v>100841.75594323601</v>
      </c>
      <c r="Y24" s="78">
        <f t="shared" si="21"/>
        <v>92239.883688988019</v>
      </c>
      <c r="Z24" s="78">
        <f t="shared" si="21"/>
        <v>79785.252379616009</v>
      </c>
      <c r="AA24" s="78">
        <f t="shared" si="21"/>
        <v>74680.991721364015</v>
      </c>
      <c r="AB24" s="78">
        <f t="shared" si="21"/>
        <v>71920.573069156017</v>
      </c>
      <c r="AC24" s="78">
        <f t="shared" si="21"/>
        <v>84876.887391310011</v>
      </c>
      <c r="AD24" s="78">
        <f t="shared" si="21"/>
        <v>85714.730888066013</v>
      </c>
      <c r="AE24" s="78">
        <f t="shared" si="21"/>
        <v>95989.089217042027</v>
      </c>
      <c r="AF24" s="78">
        <f t="shared" si="21"/>
        <v>98091.708984878002</v>
      </c>
      <c r="AG24" s="78">
        <f t="shared" si="21"/>
        <v>100703.89903694401</v>
      </c>
      <c r="AH24" s="78">
        <f t="shared" si="21"/>
        <v>102368.84941857001</v>
      </c>
      <c r="AI24" s="78">
        <f t="shared" si="21"/>
        <v>102217.35975129002</v>
      </c>
      <c r="AJ24" s="78">
        <f t="shared" si="21"/>
        <v>96575.094440118017</v>
      </c>
      <c r="AK24" s="78">
        <f t="shared" si="21"/>
        <v>89707.96504126802</v>
      </c>
      <c r="AL24" s="78">
        <f t="shared" si="21"/>
        <v>74536.293037878015</v>
      </c>
      <c r="AM24" s="78">
        <f t="shared" si="21"/>
        <v>63285.547972822002</v>
      </c>
      <c r="AN24" s="78">
        <f t="shared" si="21"/>
        <v>53555.887304780001</v>
      </c>
      <c r="AO24" s="78">
        <f t="shared" si="21"/>
        <v>59852.987356176003</v>
      </c>
      <c r="AP24" s="78">
        <f t="shared" si="21"/>
        <v>63258.86903413001</v>
      </c>
      <c r="AQ24" s="78">
        <f t="shared" si="21"/>
        <v>63420.579674438013</v>
      </c>
      <c r="AR24" s="78">
        <f t="shared" si="21"/>
        <v>69278.463576938011</v>
      </c>
      <c r="AS24" s="78">
        <f t="shared" si="21"/>
        <v>74637.624774090014</v>
      </c>
      <c r="AT24" s="78">
        <f t="shared" si="21"/>
        <v>74347.228753447998</v>
      </c>
      <c r="AU24" s="78">
        <f t="shared" si="21"/>
        <v>79785.017391058005</v>
      </c>
      <c r="AV24" s="78">
        <f t="shared" si="21"/>
        <v>72446.920149380006</v>
      </c>
      <c r="AW24" s="78">
        <f t="shared" si="21"/>
        <v>59337.645304112004</v>
      </c>
      <c r="AX24" s="78">
        <f t="shared" si="21"/>
        <v>61970.668828908005</v>
      </c>
      <c r="AY24" s="78">
        <f t="shared" si="21"/>
        <v>64507.997769543996</v>
      </c>
      <c r="AZ24" s="78">
        <f t="shared" si="21"/>
        <v>65611.193136692018</v>
      </c>
      <c r="BA24" s="78">
        <f t="shared" si="21"/>
        <v>71734.171858132002</v>
      </c>
      <c r="BB24" s="78">
        <f t="shared" si="21"/>
        <v>63311.727639370009</v>
      </c>
      <c r="BC24" s="78">
        <f t="shared" si="21"/>
        <v>64445.241710388007</v>
      </c>
      <c r="BD24" s="78">
        <f t="shared" si="21"/>
        <v>62500.655016226017</v>
      </c>
      <c r="BE24" s="78">
        <f t="shared" si="21"/>
        <v>46788.87975095601</v>
      </c>
      <c r="BF24" s="78">
        <f t="shared" si="21"/>
        <v>37492.585811422003</v>
      </c>
      <c r="BG24" s="78">
        <f t="shared" si="21"/>
        <v>46887.054942210001</v>
      </c>
    </row>
    <row r="25" spans="1:59" x14ac:dyDescent="0.2">
      <c r="A25" s="32"/>
      <c r="D25" s="11" t="s">
        <v>12</v>
      </c>
      <c r="E25" s="33">
        <v>0.23</v>
      </c>
      <c r="G25" s="78">
        <f t="shared" ref="G25:V27" si="22">G$23*$E25</f>
        <v>107713.228059318</v>
      </c>
      <c r="H25" s="78">
        <f t="shared" si="22"/>
        <v>108905.50106884602</v>
      </c>
      <c r="I25" s="78">
        <f t="shared" si="22"/>
        <v>123125.73119101702</v>
      </c>
      <c r="J25" s="78">
        <f t="shared" si="22"/>
        <v>141534.48131803199</v>
      </c>
      <c r="K25" s="78">
        <f t="shared" si="22"/>
        <v>147852.835505269</v>
      </c>
      <c r="L25" s="78">
        <f t="shared" si="22"/>
        <v>149451.794750984</v>
      </c>
      <c r="M25" s="78">
        <f t="shared" si="22"/>
        <v>128344.71663861201</v>
      </c>
      <c r="N25" s="78">
        <f t="shared" si="22"/>
        <v>125342.24754260504</v>
      </c>
      <c r="O25" s="78">
        <f t="shared" si="22"/>
        <v>149218.96491334701</v>
      </c>
      <c r="P25" s="78">
        <f t="shared" si="22"/>
        <v>166086.79512815599</v>
      </c>
      <c r="Q25" s="78">
        <f t="shared" si="22"/>
        <v>155200.17379291001</v>
      </c>
      <c r="R25" s="78">
        <f t="shared" si="22"/>
        <v>161099.356211762</v>
      </c>
      <c r="S25" s="78">
        <f t="shared" si="22"/>
        <v>177329.78303950498</v>
      </c>
      <c r="T25" s="78">
        <f t="shared" si="22"/>
        <v>172308.082377788</v>
      </c>
      <c r="U25" s="78">
        <f t="shared" si="22"/>
        <v>169467.64925647498</v>
      </c>
      <c r="V25" s="78">
        <f t="shared" si="22"/>
        <v>170109.68689619901</v>
      </c>
      <c r="W25" s="78">
        <f t="shared" si="21"/>
        <v>170019.48122583501</v>
      </c>
      <c r="X25" s="78">
        <f t="shared" si="21"/>
        <v>165668.59904960202</v>
      </c>
      <c r="Y25" s="78">
        <f t="shared" si="21"/>
        <v>151536.95177476603</v>
      </c>
      <c r="Z25" s="78">
        <f t="shared" si="21"/>
        <v>131075.77176651199</v>
      </c>
      <c r="AA25" s="78">
        <f t="shared" si="21"/>
        <v>122690.20068509801</v>
      </c>
      <c r="AB25" s="78">
        <f t="shared" si="21"/>
        <v>118155.22718504204</v>
      </c>
      <c r="AC25" s="78">
        <f t="shared" si="21"/>
        <v>139440.60071429503</v>
      </c>
      <c r="AD25" s="78">
        <f t="shared" si="21"/>
        <v>140817.057887537</v>
      </c>
      <c r="AE25" s="78">
        <f t="shared" si="21"/>
        <v>157696.36085656905</v>
      </c>
      <c r="AF25" s="78">
        <f t="shared" si="21"/>
        <v>161150.664760871</v>
      </c>
      <c r="AG25" s="78">
        <f t="shared" si="21"/>
        <v>165442.11984640802</v>
      </c>
      <c r="AH25" s="78">
        <f t="shared" si="21"/>
        <v>168177.395473365</v>
      </c>
      <c r="AI25" s="78">
        <f t="shared" si="21"/>
        <v>167928.51959140503</v>
      </c>
      <c r="AJ25" s="78">
        <f t="shared" si="21"/>
        <v>158659.08372305101</v>
      </c>
      <c r="AK25" s="78">
        <f t="shared" si="21"/>
        <v>147377.37113922602</v>
      </c>
      <c r="AL25" s="78">
        <f t="shared" si="21"/>
        <v>122452.48141937102</v>
      </c>
      <c r="AM25" s="78">
        <f t="shared" si="21"/>
        <v>103969.114526779</v>
      </c>
      <c r="AN25" s="78">
        <f t="shared" si="21"/>
        <v>87984.672000709994</v>
      </c>
      <c r="AO25" s="78">
        <f t="shared" si="21"/>
        <v>98329.907799431996</v>
      </c>
      <c r="AP25" s="78">
        <f t="shared" si="21"/>
        <v>103925.28484178502</v>
      </c>
      <c r="AQ25" s="78">
        <f t="shared" si="21"/>
        <v>104190.95232229102</v>
      </c>
      <c r="AR25" s="78">
        <f t="shared" si="21"/>
        <v>113814.61873354101</v>
      </c>
      <c r="AS25" s="78">
        <f t="shared" si="21"/>
        <v>122618.95498600502</v>
      </c>
      <c r="AT25" s="78">
        <f t="shared" si="21"/>
        <v>122141.87580923599</v>
      </c>
      <c r="AU25" s="78">
        <f t="shared" si="21"/>
        <v>131075.385713881</v>
      </c>
      <c r="AV25" s="78">
        <f t="shared" si="21"/>
        <v>119019.94024541001</v>
      </c>
      <c r="AW25" s="78">
        <f t="shared" si="21"/>
        <v>97483.274428184013</v>
      </c>
      <c r="AX25" s="78">
        <f t="shared" si="21"/>
        <v>101808.955933206</v>
      </c>
      <c r="AY25" s="78">
        <f t="shared" si="21"/>
        <v>105977.42490710798</v>
      </c>
      <c r="AZ25" s="78">
        <f t="shared" si="21"/>
        <v>107789.81729599401</v>
      </c>
      <c r="BA25" s="78">
        <f t="shared" si="21"/>
        <v>117848.996624074</v>
      </c>
      <c r="BB25" s="78">
        <f t="shared" si="21"/>
        <v>104012.12397896501</v>
      </c>
      <c r="BC25" s="78">
        <f t="shared" si="21"/>
        <v>105874.325667066</v>
      </c>
      <c r="BD25" s="78">
        <f t="shared" si="21"/>
        <v>102679.64752665702</v>
      </c>
      <c r="BE25" s="78">
        <f t="shared" si="21"/>
        <v>76867.445305142013</v>
      </c>
      <c r="BF25" s="78">
        <f t="shared" si="21"/>
        <v>61594.962404479003</v>
      </c>
      <c r="BG25" s="78">
        <f t="shared" si="21"/>
        <v>77028.733119345008</v>
      </c>
    </row>
    <row r="26" spans="1:59" x14ac:dyDescent="0.2">
      <c r="A26" s="32"/>
      <c r="D26" s="11" t="s">
        <v>7</v>
      </c>
      <c r="E26" s="33">
        <v>0.51749999999999996</v>
      </c>
      <c r="G26" s="78">
        <f t="shared" si="22"/>
        <v>242354.76313346549</v>
      </c>
      <c r="H26" s="78">
        <f t="shared" si="21"/>
        <v>245037.3774049035</v>
      </c>
      <c r="I26" s="78">
        <f t="shared" si="21"/>
        <v>277032.89517978829</v>
      </c>
      <c r="J26" s="78">
        <f t="shared" si="21"/>
        <v>318452.58296557196</v>
      </c>
      <c r="K26" s="78">
        <f t="shared" si="21"/>
        <v>332668.87988685525</v>
      </c>
      <c r="L26" s="78">
        <f t="shared" si="21"/>
        <v>336266.53818971396</v>
      </c>
      <c r="M26" s="78">
        <f t="shared" si="21"/>
        <v>288775.61243687698</v>
      </c>
      <c r="N26" s="78">
        <f t="shared" si="21"/>
        <v>282020.05697086127</v>
      </c>
      <c r="O26" s="78">
        <f t="shared" si="21"/>
        <v>335742.67105503072</v>
      </c>
      <c r="P26" s="78">
        <f t="shared" si="21"/>
        <v>373695.28903835092</v>
      </c>
      <c r="Q26" s="78">
        <f t="shared" si="21"/>
        <v>349200.39103404747</v>
      </c>
      <c r="R26" s="78">
        <f t="shared" si="21"/>
        <v>362473.55147646443</v>
      </c>
      <c r="S26" s="78">
        <f t="shared" si="21"/>
        <v>398992.01183888619</v>
      </c>
      <c r="T26" s="78">
        <f t="shared" si="21"/>
        <v>387693.18535002298</v>
      </c>
      <c r="U26" s="78">
        <f t="shared" si="21"/>
        <v>381302.21082706866</v>
      </c>
      <c r="V26" s="78">
        <f t="shared" si="21"/>
        <v>382746.79551644769</v>
      </c>
      <c r="W26" s="78">
        <f t="shared" si="21"/>
        <v>382543.8327581287</v>
      </c>
      <c r="X26" s="78">
        <f t="shared" si="21"/>
        <v>372754.34786160453</v>
      </c>
      <c r="Y26" s="78">
        <f t="shared" si="21"/>
        <v>340958.14149322349</v>
      </c>
      <c r="Z26" s="78">
        <f t="shared" si="21"/>
        <v>294920.48647465196</v>
      </c>
      <c r="AA26" s="78">
        <f t="shared" si="21"/>
        <v>276052.95154147048</v>
      </c>
      <c r="AB26" s="78">
        <f t="shared" si="21"/>
        <v>265849.26116634451</v>
      </c>
      <c r="AC26" s="78">
        <f t="shared" si="21"/>
        <v>313741.35160716373</v>
      </c>
      <c r="AD26" s="78">
        <f t="shared" si="21"/>
        <v>316838.38024695823</v>
      </c>
      <c r="AE26" s="78">
        <f t="shared" si="21"/>
        <v>354816.81192728027</v>
      </c>
      <c r="AF26" s="78">
        <f t="shared" si="21"/>
        <v>362588.99571195972</v>
      </c>
      <c r="AG26" s="78">
        <f t="shared" si="21"/>
        <v>372244.76965441799</v>
      </c>
      <c r="AH26" s="78">
        <f t="shared" si="21"/>
        <v>378399.13981507125</v>
      </c>
      <c r="AI26" s="78">
        <f t="shared" si="21"/>
        <v>377839.16908066126</v>
      </c>
      <c r="AJ26" s="78">
        <f t="shared" si="21"/>
        <v>356982.93837686477</v>
      </c>
      <c r="AK26" s="78">
        <f t="shared" si="21"/>
        <v>331599.08506325848</v>
      </c>
      <c r="AL26" s="78">
        <f t="shared" si="21"/>
        <v>275518.08319358475</v>
      </c>
      <c r="AM26" s="78">
        <f t="shared" si="21"/>
        <v>233930.50768525273</v>
      </c>
      <c r="AN26" s="78">
        <f t="shared" si="21"/>
        <v>197965.51200159747</v>
      </c>
      <c r="AO26" s="78">
        <f t="shared" si="21"/>
        <v>221242.29254872198</v>
      </c>
      <c r="AP26" s="78">
        <f t="shared" si="21"/>
        <v>233831.89089401625</v>
      </c>
      <c r="AQ26" s="78">
        <f t="shared" si="21"/>
        <v>234429.64272515476</v>
      </c>
      <c r="AR26" s="78">
        <f t="shared" si="21"/>
        <v>256082.89215046723</v>
      </c>
      <c r="AS26" s="78">
        <f t="shared" si="21"/>
        <v>275892.64871851128</v>
      </c>
      <c r="AT26" s="78">
        <f t="shared" si="21"/>
        <v>274819.22057078098</v>
      </c>
      <c r="AU26" s="78">
        <f t="shared" si="21"/>
        <v>294919.61785623222</v>
      </c>
      <c r="AV26" s="78">
        <f t="shared" si="21"/>
        <v>267794.86555217247</v>
      </c>
      <c r="AW26" s="78">
        <f t="shared" si="21"/>
        <v>219337.36746341398</v>
      </c>
      <c r="AX26" s="78">
        <f t="shared" si="21"/>
        <v>229070.15084971348</v>
      </c>
      <c r="AY26" s="78">
        <f t="shared" si="21"/>
        <v>238449.20604099295</v>
      </c>
      <c r="AZ26" s="78">
        <f t="shared" si="21"/>
        <v>242527.0889159865</v>
      </c>
      <c r="BA26" s="78">
        <f t="shared" si="21"/>
        <v>265160.24240416649</v>
      </c>
      <c r="BB26" s="78">
        <f t="shared" si="21"/>
        <v>234027.27895267124</v>
      </c>
      <c r="BC26" s="78">
        <f t="shared" si="21"/>
        <v>238217.23275089849</v>
      </c>
      <c r="BD26" s="78">
        <f t="shared" si="21"/>
        <v>231029.20693497825</v>
      </c>
      <c r="BE26" s="78">
        <f t="shared" si="21"/>
        <v>172951.75193656949</v>
      </c>
      <c r="BF26" s="78">
        <f t="shared" si="21"/>
        <v>138588.66541007775</v>
      </c>
      <c r="BG26" s="78">
        <f t="shared" si="21"/>
        <v>173314.64951852625</v>
      </c>
    </row>
    <row r="27" spans="1:59" x14ac:dyDescent="0.2">
      <c r="A27" s="32"/>
      <c r="D27" s="11" t="s">
        <v>11</v>
      </c>
      <c r="E27" s="33">
        <v>0.1125</v>
      </c>
      <c r="G27" s="78">
        <f t="shared" si="22"/>
        <v>52685.818072492504</v>
      </c>
      <c r="H27" s="78">
        <f t="shared" si="21"/>
        <v>53268.995088022508</v>
      </c>
      <c r="I27" s="78">
        <f t="shared" si="21"/>
        <v>60224.542430388763</v>
      </c>
      <c r="J27" s="78">
        <f t="shared" si="21"/>
        <v>69228.822383819992</v>
      </c>
      <c r="K27" s="78">
        <f t="shared" si="21"/>
        <v>72319.321714533755</v>
      </c>
      <c r="L27" s="78">
        <f t="shared" si="21"/>
        <v>73101.421345590003</v>
      </c>
      <c r="M27" s="78">
        <f t="shared" si="21"/>
        <v>62777.307051495001</v>
      </c>
      <c r="N27" s="78">
        <f t="shared" si="21"/>
        <v>61308.708037143762</v>
      </c>
      <c r="O27" s="78">
        <f t="shared" si="21"/>
        <v>72987.537185876252</v>
      </c>
      <c r="P27" s="78">
        <f t="shared" si="21"/>
        <v>81238.106312684991</v>
      </c>
      <c r="Q27" s="78">
        <f t="shared" si="21"/>
        <v>75913.128485662499</v>
      </c>
      <c r="R27" s="78">
        <f t="shared" si="21"/>
        <v>78798.598147057492</v>
      </c>
      <c r="S27" s="78">
        <f t="shared" si="21"/>
        <v>86737.393878018745</v>
      </c>
      <c r="T27" s="78">
        <f t="shared" si="21"/>
        <v>84281.127250004996</v>
      </c>
      <c r="U27" s="78">
        <f t="shared" si="21"/>
        <v>82891.784962406236</v>
      </c>
      <c r="V27" s="78">
        <f t="shared" si="21"/>
        <v>83205.825112271254</v>
      </c>
      <c r="W27" s="78">
        <f t="shared" si="21"/>
        <v>83161.702773506258</v>
      </c>
      <c r="X27" s="78">
        <f t="shared" si="21"/>
        <v>81033.553882957509</v>
      </c>
      <c r="Y27" s="78">
        <f t="shared" si="21"/>
        <v>74121.335107222505</v>
      </c>
      <c r="Z27" s="78">
        <f t="shared" si="21"/>
        <v>64113.149233619995</v>
      </c>
      <c r="AA27" s="78">
        <f t="shared" si="21"/>
        <v>60011.511204667506</v>
      </c>
      <c r="AB27" s="78">
        <f t="shared" si="21"/>
        <v>57793.31764485751</v>
      </c>
      <c r="AC27" s="78">
        <f t="shared" si="21"/>
        <v>68204.641653731262</v>
      </c>
      <c r="AD27" s="78">
        <f t="shared" si="21"/>
        <v>68877.908749338749</v>
      </c>
      <c r="AE27" s="78">
        <f t="shared" si="21"/>
        <v>77134.089549408774</v>
      </c>
      <c r="AF27" s="78">
        <f t="shared" si="21"/>
        <v>78823.694719991254</v>
      </c>
      <c r="AG27" s="78">
        <f t="shared" si="21"/>
        <v>80922.776011830007</v>
      </c>
      <c r="AH27" s="78">
        <f t="shared" si="21"/>
        <v>82260.68256849375</v>
      </c>
      <c r="AI27" s="78">
        <f t="shared" si="21"/>
        <v>82138.949800143761</v>
      </c>
      <c r="AJ27" s="78">
        <f t="shared" si="21"/>
        <v>77604.986603666257</v>
      </c>
      <c r="AK27" s="78">
        <f t="shared" si="21"/>
        <v>72086.757622447505</v>
      </c>
      <c r="AL27" s="78">
        <f t="shared" si="21"/>
        <v>59895.235476866255</v>
      </c>
      <c r="AM27" s="78">
        <f t="shared" si="21"/>
        <v>50854.458192446247</v>
      </c>
      <c r="AN27" s="78">
        <f t="shared" si="21"/>
        <v>43035.980869912499</v>
      </c>
      <c r="AO27" s="78">
        <f t="shared" si="21"/>
        <v>48096.150554070002</v>
      </c>
      <c r="AP27" s="78">
        <f t="shared" si="21"/>
        <v>50833.019759568757</v>
      </c>
      <c r="AQ27" s="78">
        <f t="shared" si="21"/>
        <v>50962.965809816254</v>
      </c>
      <c r="AR27" s="78">
        <f t="shared" si="21"/>
        <v>55670.193945753752</v>
      </c>
      <c r="AS27" s="78">
        <f t="shared" si="21"/>
        <v>59976.662764893757</v>
      </c>
      <c r="AT27" s="78">
        <f t="shared" si="21"/>
        <v>59743.308819734993</v>
      </c>
      <c r="AU27" s="78">
        <f t="shared" si="21"/>
        <v>64112.960403528756</v>
      </c>
      <c r="AV27" s="78">
        <f t="shared" si="21"/>
        <v>58216.275120037499</v>
      </c>
      <c r="AW27" s="78">
        <f t="shared" si="21"/>
        <v>47682.036405090003</v>
      </c>
      <c r="AX27" s="78">
        <f t="shared" si="21"/>
        <v>49797.8588803725</v>
      </c>
      <c r="AY27" s="78">
        <f t="shared" si="21"/>
        <v>51836.783921954993</v>
      </c>
      <c r="AZ27" s="78">
        <f t="shared" si="21"/>
        <v>52723.280199127505</v>
      </c>
      <c r="BA27" s="78">
        <f t="shared" si="21"/>
        <v>57643.530957427502</v>
      </c>
      <c r="BB27" s="78">
        <f t="shared" si="21"/>
        <v>50875.495424493754</v>
      </c>
      <c r="BC27" s="78">
        <f t="shared" si="21"/>
        <v>51786.354945847503</v>
      </c>
      <c r="BD27" s="78">
        <f t="shared" si="21"/>
        <v>50223.740638038762</v>
      </c>
      <c r="BE27" s="78">
        <f t="shared" si="21"/>
        <v>37598.206942732504</v>
      </c>
      <c r="BF27" s="78">
        <f t="shared" si="21"/>
        <v>30127.970741321253</v>
      </c>
      <c r="BG27" s="78">
        <f t="shared" si="21"/>
        <v>37677.097721418751</v>
      </c>
    </row>
    <row r="28" spans="1:59" x14ac:dyDescent="0.2">
      <c r="A28" s="32"/>
      <c r="C28" s="34" t="s">
        <v>17</v>
      </c>
      <c r="G28" s="78">
        <f>G22+G23</f>
        <v>3659275.7088767239</v>
      </c>
      <c r="H28" s="78">
        <f t="shared" ref="H28:BG28" si="23">H22+H23</f>
        <v>3740809.1374675822</v>
      </c>
      <c r="I28" s="78">
        <f t="shared" si="23"/>
        <v>3635509.7903993675</v>
      </c>
      <c r="J28" s="78">
        <f t="shared" si="23"/>
        <v>4061033.0240031183</v>
      </c>
      <c r="K28" s="78">
        <f t="shared" si="23"/>
        <v>3885620.6932500475</v>
      </c>
      <c r="L28" s="78">
        <f t="shared" si="23"/>
        <v>3752163.4572370788</v>
      </c>
      <c r="M28" s="78">
        <f t="shared" si="23"/>
        <v>3123950.1249193391</v>
      </c>
      <c r="N28" s="78">
        <f t="shared" si="23"/>
        <v>4004480.7358625103</v>
      </c>
      <c r="O28" s="78">
        <f t="shared" si="23"/>
        <v>4074542.7526092632</v>
      </c>
      <c r="P28" s="78">
        <f t="shared" si="23"/>
        <v>4102270.1893179263</v>
      </c>
      <c r="Q28" s="78">
        <f t="shared" si="23"/>
        <v>4126451.4887548904</v>
      </c>
      <c r="R28" s="78">
        <f t="shared" si="23"/>
        <v>4170529.2140407311</v>
      </c>
      <c r="S28" s="78">
        <f t="shared" si="23"/>
        <v>4095638.5824652608</v>
      </c>
      <c r="T28" s="78">
        <f t="shared" si="23"/>
        <v>3993939.7041179361</v>
      </c>
      <c r="U28" s="78">
        <f t="shared" si="23"/>
        <v>4272002.8567332104</v>
      </c>
      <c r="V28" s="78">
        <f t="shared" si="23"/>
        <v>4226849.2530165426</v>
      </c>
      <c r="W28" s="78">
        <f t="shared" si="23"/>
        <v>4294789.7427652339</v>
      </c>
      <c r="X28" s="78">
        <f t="shared" si="23"/>
        <v>4699009.7320375741</v>
      </c>
      <c r="Y28" s="78">
        <f t="shared" si="23"/>
        <v>4712218.591817677</v>
      </c>
      <c r="Z28" s="78">
        <f t="shared" si="23"/>
        <v>4408564.2291825432</v>
      </c>
      <c r="AA28" s="78">
        <f t="shared" si="23"/>
        <v>4170093.074993439</v>
      </c>
      <c r="AB28" s="78">
        <f t="shared" si="23"/>
        <v>3861065.8044693046</v>
      </c>
      <c r="AC28" s="78">
        <f t="shared" si="23"/>
        <v>4121537.1893914845</v>
      </c>
      <c r="AD28" s="78">
        <f t="shared" si="23"/>
        <v>4447299.1034485232</v>
      </c>
      <c r="AE28" s="78">
        <f t="shared" si="23"/>
        <v>3962467.9492277536</v>
      </c>
      <c r="AF28" s="78">
        <f t="shared" si="23"/>
        <v>4479566.2160831215</v>
      </c>
      <c r="AG28" s="78">
        <f t="shared" si="23"/>
        <v>4042386.1146842223</v>
      </c>
      <c r="AH28" s="78">
        <f t="shared" si="23"/>
        <v>4211782.5171786435</v>
      </c>
      <c r="AI28" s="78">
        <f t="shared" si="23"/>
        <v>4448979.2033448108</v>
      </c>
      <c r="AJ28" s="78">
        <f t="shared" si="23"/>
        <v>4776116.4579503331</v>
      </c>
      <c r="AK28" s="78">
        <f t="shared" si="23"/>
        <v>4940971.6141462401</v>
      </c>
      <c r="AL28" s="78">
        <f t="shared" si="23"/>
        <v>3991886.1692323247</v>
      </c>
      <c r="AM28" s="78">
        <f t="shared" si="23"/>
        <v>4268042.6454809979</v>
      </c>
      <c r="AN28" s="78">
        <f t="shared" si="23"/>
        <v>3942427.170230554</v>
      </c>
      <c r="AO28" s="78">
        <f t="shared" si="23"/>
        <v>4336882.2022322407</v>
      </c>
      <c r="AP28" s="78">
        <f t="shared" si="23"/>
        <v>4240251.496537962</v>
      </c>
      <c r="AQ28" s="78">
        <f t="shared" si="23"/>
        <v>4470049.113702164</v>
      </c>
      <c r="AR28" s="78">
        <f t="shared" si="23"/>
        <v>4484720.205664739</v>
      </c>
      <c r="AS28" s="78">
        <f t="shared" si="23"/>
        <v>4462708.3289438905</v>
      </c>
      <c r="AT28" s="78">
        <f t="shared" si="23"/>
        <v>4394656.6126690209</v>
      </c>
      <c r="AU28" s="78">
        <f t="shared" si="23"/>
        <v>4439326.033002954</v>
      </c>
      <c r="AV28" s="78">
        <f t="shared" si="23"/>
        <v>4621013.2939451654</v>
      </c>
      <c r="AW28" s="78">
        <f t="shared" si="23"/>
        <v>3559605.1341342367</v>
      </c>
      <c r="AX28" s="78">
        <f t="shared" si="23"/>
        <v>4008684.2180295563</v>
      </c>
      <c r="AY28" s="78">
        <f t="shared" si="23"/>
        <v>3971932.2669132468</v>
      </c>
      <c r="AZ28" s="78">
        <f t="shared" si="23"/>
        <v>4305350.9027483966</v>
      </c>
      <c r="BA28" s="78">
        <f t="shared" si="23"/>
        <v>4706162.4551751325</v>
      </c>
      <c r="BB28" s="78">
        <f t="shared" si="23"/>
        <v>4537676.624416098</v>
      </c>
      <c r="BC28" s="78">
        <f t="shared" si="23"/>
        <v>4620141.6395383459</v>
      </c>
      <c r="BD28" s="78">
        <f t="shared" si="23"/>
        <v>4847085.1197218476</v>
      </c>
      <c r="BE28" s="78">
        <f t="shared" si="23"/>
        <v>3930344.696000162</v>
      </c>
      <c r="BF28" s="78">
        <f t="shared" si="23"/>
        <v>4048964.6489168955</v>
      </c>
      <c r="BG28" s="78">
        <f t="shared" si="23"/>
        <v>4705464.6269274997</v>
      </c>
    </row>
    <row r="29" spans="1:59" x14ac:dyDescent="0.2">
      <c r="A29" s="19"/>
      <c r="B29" s="35"/>
      <c r="E29" s="36"/>
      <c r="F29" s="37" t="s">
        <v>18</v>
      </c>
      <c r="G29" s="108">
        <f>G20-G22</f>
        <v>0</v>
      </c>
      <c r="H29" s="108">
        <f t="shared" ref="H29:BG29" si="24">H20-H22</f>
        <v>0</v>
      </c>
      <c r="I29" s="108">
        <f t="shared" si="24"/>
        <v>0</v>
      </c>
      <c r="J29" s="108">
        <f t="shared" si="24"/>
        <v>0</v>
      </c>
      <c r="K29" s="108">
        <f t="shared" si="24"/>
        <v>0</v>
      </c>
      <c r="L29" s="108">
        <f t="shared" si="24"/>
        <v>0</v>
      </c>
      <c r="M29" s="108">
        <f t="shared" si="24"/>
        <v>0</v>
      </c>
      <c r="N29" s="108">
        <f t="shared" si="24"/>
        <v>0</v>
      </c>
      <c r="O29" s="108">
        <f t="shared" si="24"/>
        <v>0</v>
      </c>
      <c r="P29" s="108">
        <f t="shared" si="24"/>
        <v>0</v>
      </c>
      <c r="Q29" s="108">
        <f t="shared" si="24"/>
        <v>0</v>
      </c>
      <c r="R29" s="108">
        <f t="shared" si="24"/>
        <v>0</v>
      </c>
      <c r="S29" s="108">
        <f t="shared" si="24"/>
        <v>0</v>
      </c>
      <c r="T29" s="108">
        <f t="shared" si="24"/>
        <v>0</v>
      </c>
      <c r="U29" s="108">
        <f t="shared" si="24"/>
        <v>0</v>
      </c>
      <c r="V29" s="108">
        <f t="shared" si="24"/>
        <v>0</v>
      </c>
      <c r="W29" s="108">
        <f t="shared" si="24"/>
        <v>0</v>
      </c>
      <c r="X29" s="108">
        <f t="shared" si="24"/>
        <v>0</v>
      </c>
      <c r="Y29" s="108">
        <f t="shared" si="24"/>
        <v>0</v>
      </c>
      <c r="Z29" s="108">
        <f t="shared" si="24"/>
        <v>0</v>
      </c>
      <c r="AA29" s="108">
        <f t="shared" si="24"/>
        <v>-5.2121467888355255E-6</v>
      </c>
      <c r="AB29" s="108">
        <f t="shared" si="24"/>
        <v>-8.1996899098157883E-5</v>
      </c>
      <c r="AC29" s="108">
        <f t="shared" si="24"/>
        <v>6.5817032009363174E-5</v>
      </c>
      <c r="AD29" s="108">
        <f t="shared" si="24"/>
        <v>-7.7729113399982452E-5</v>
      </c>
      <c r="AE29" s="108">
        <f t="shared" si="24"/>
        <v>-6.0131307691335678E-5</v>
      </c>
      <c r="AF29" s="108">
        <f t="shared" si="24"/>
        <v>-7.8099314123392105E-5</v>
      </c>
      <c r="AG29" s="108">
        <f t="shared" si="24"/>
        <v>3.8673169910907745E-6</v>
      </c>
      <c r="AH29" s="108">
        <f t="shared" si="24"/>
        <v>1.2555625289678574E-5</v>
      </c>
      <c r="AI29" s="108">
        <f t="shared" si="24"/>
        <v>4.4943764805793762E-5</v>
      </c>
      <c r="AJ29" s="108">
        <f t="shared" si="24"/>
        <v>1.201266422867775E-5</v>
      </c>
      <c r="AK29" s="108">
        <f t="shared" si="24"/>
        <v>-2.0452775061130524E-5</v>
      </c>
      <c r="AL29" s="108">
        <f t="shared" si="24"/>
        <v>2.9198825359344482E-5</v>
      </c>
      <c r="AM29" s="108">
        <f t="shared" si="24"/>
        <v>2.2253021597862244E-5</v>
      </c>
      <c r="AN29" s="108">
        <f t="shared" si="24"/>
        <v>-5.3480733186006546E-5</v>
      </c>
      <c r="AO29" s="108">
        <f t="shared" si="24"/>
        <v>3.5786069929599762E-5</v>
      </c>
      <c r="AP29" s="108">
        <f t="shared" si="24"/>
        <v>5.1006674766540527E-5</v>
      </c>
      <c r="AQ29" s="108">
        <f t="shared" si="24"/>
        <v>-3.0639581382274628E-5</v>
      </c>
      <c r="AR29" s="108">
        <f t="shared" si="24"/>
        <v>5.2670948207378387E-6</v>
      </c>
      <c r="AS29" s="108">
        <f t="shared" si="24"/>
        <v>3.6848708987236023E-5</v>
      </c>
      <c r="AT29" s="108">
        <f t="shared" si="24"/>
        <v>-1.6945879906415939E-5</v>
      </c>
      <c r="AU29" s="108">
        <f t="shared" si="24"/>
        <v>1.7833895981311798E-5</v>
      </c>
      <c r="AV29" s="108">
        <f t="shared" si="24"/>
        <v>-2.0294450223445892E-5</v>
      </c>
      <c r="AW29" s="108">
        <f t="shared" si="24"/>
        <v>-1.0652467608451843E-5</v>
      </c>
      <c r="AX29" s="108">
        <f t="shared" si="24"/>
        <v>3.604404628276825E-5</v>
      </c>
      <c r="AY29" s="108">
        <f t="shared" si="24"/>
        <v>4.3808482587337494E-5</v>
      </c>
      <c r="AZ29" s="108">
        <f t="shared" si="24"/>
        <v>2.6512891054153442E-5</v>
      </c>
      <c r="BA29" s="108">
        <f t="shared" si="24"/>
        <v>4.4735614210367203E-5</v>
      </c>
      <c r="BB29" s="108">
        <f t="shared" si="24"/>
        <v>-2.6140362024307251E-5</v>
      </c>
      <c r="BC29" s="108">
        <f t="shared" si="24"/>
        <v>-2.8979964554309845E-5</v>
      </c>
      <c r="BD29" s="108">
        <f t="shared" si="24"/>
        <v>2.094171941280365E-5</v>
      </c>
      <c r="BE29" s="108">
        <f t="shared" si="24"/>
        <v>-8.0238096415996552E-6</v>
      </c>
      <c r="BF29" s="108">
        <f t="shared" si="24"/>
        <v>5.8305449783802032E-5</v>
      </c>
      <c r="BG29" s="108">
        <f t="shared" si="24"/>
        <v>-1.3064593076705933E-5</v>
      </c>
    </row>
    <row r="30" spans="1:59" x14ac:dyDescent="0.2">
      <c r="A30" s="36"/>
      <c r="B30" s="36"/>
      <c r="C30" s="19"/>
      <c r="D30" s="35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</row>
    <row r="31" spans="1:59" x14ac:dyDescent="0.2">
      <c r="A31" s="36"/>
      <c r="B31" s="35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</row>
    <row r="32" spans="1:59" x14ac:dyDescent="0.2">
      <c r="A32" s="36"/>
      <c r="B32" s="35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</row>
    <row r="33" spans="1:59" x14ac:dyDescent="0.2">
      <c r="A33" s="19"/>
      <c r="B33" s="35"/>
      <c r="E33" s="36"/>
      <c r="F33" s="36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</row>
    <row r="34" spans="1:59" x14ac:dyDescent="0.2">
      <c r="A34" s="19"/>
      <c r="B34" s="35"/>
      <c r="C34" s="34"/>
      <c r="E34" s="36"/>
      <c r="F34" s="36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</row>
    <row r="35" spans="1:59" ht="13.5" thickBot="1" x14ac:dyDescent="0.25">
      <c r="A35" s="19"/>
      <c r="B35" s="38"/>
      <c r="C35" s="39"/>
      <c r="D35" s="39"/>
      <c r="E35" s="40"/>
      <c r="F35" s="40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</row>
    <row r="36" spans="1:59" ht="14.25" thickTop="1" thickBot="1" x14ac:dyDescent="0.25">
      <c r="A36" s="41" t="s">
        <v>62</v>
      </c>
      <c r="B36" s="42"/>
      <c r="C36" s="42"/>
      <c r="D36" s="45"/>
      <c r="E36" s="109"/>
      <c r="F36" s="43" t="s">
        <v>21</v>
      </c>
      <c r="G36" s="83">
        <v>2312361.5317000002</v>
      </c>
      <c r="H36" s="83">
        <v>2294485</v>
      </c>
      <c r="I36" s="83">
        <v>2133277</v>
      </c>
      <c r="J36" s="83">
        <v>2415734.0000000005</v>
      </c>
      <c r="K36" s="83">
        <v>2106604.9999999995</v>
      </c>
      <c r="L36" s="83">
        <v>2077239.9999999995</v>
      </c>
      <c r="M36" s="83">
        <v>1606601</v>
      </c>
      <c r="N36" s="83">
        <v>2234387</v>
      </c>
      <c r="O36" s="83">
        <v>2310179</v>
      </c>
      <c r="P36" s="83">
        <v>2310383</v>
      </c>
      <c r="Q36" s="83">
        <v>2257850.9320000005</v>
      </c>
      <c r="R36" s="83">
        <v>2247546.2829999998</v>
      </c>
      <c r="S36" s="83">
        <v>2294320.4760000003</v>
      </c>
      <c r="T36" s="83">
        <v>2200974.4560000002</v>
      </c>
      <c r="U36" s="83">
        <v>2386486.3340000003</v>
      </c>
      <c r="V36" s="83">
        <v>2350416.2747132569</v>
      </c>
      <c r="W36" s="83">
        <v>2508830.965637973</v>
      </c>
      <c r="X36" s="83">
        <v>2769087.5852741324</v>
      </c>
      <c r="Y36" s="83">
        <v>2785211.3719647834</v>
      </c>
      <c r="Z36" s="83">
        <v>2670569.3272717097</v>
      </c>
      <c r="AA36" s="83">
        <v>2387099.5230809296</v>
      </c>
      <c r="AB36" s="83">
        <v>2100710.8179701036</v>
      </c>
      <c r="AC36" s="83">
        <v>2140081.4297739086</v>
      </c>
      <c r="AD36" s="83">
        <v>2559284.7399962624</v>
      </c>
      <c r="AE36" s="83">
        <v>2144367.8656814699</v>
      </c>
      <c r="AF36" s="83">
        <v>2596018.234011665</v>
      </c>
      <c r="AG36" s="83">
        <v>2014298.064422332</v>
      </c>
      <c r="AH36" s="83">
        <v>2312258.8284207191</v>
      </c>
      <c r="AI36" s="83">
        <v>2568355.4254033016</v>
      </c>
      <c r="AJ36" s="83">
        <v>2781152.1886903313</v>
      </c>
      <c r="AK36" s="83">
        <v>2874260.9252376305</v>
      </c>
      <c r="AL36" s="83">
        <v>2294639.5198842101</v>
      </c>
      <c r="AM36" s="83">
        <v>2598246.0607246263</v>
      </c>
      <c r="AN36" s="83">
        <v>2335763.3482715199</v>
      </c>
      <c r="AO36" s="83">
        <v>2614123.44832762</v>
      </c>
      <c r="AP36" s="4">
        <v>2396318.4301394112</v>
      </c>
      <c r="AQ36" s="4">
        <v>2735232.6612726171</v>
      </c>
      <c r="AR36" s="4">
        <v>2526531.3368895506</v>
      </c>
      <c r="AS36" s="83">
        <v>2611317.2591055827</v>
      </c>
      <c r="AT36" s="83">
        <v>2662606.0906735496</v>
      </c>
      <c r="AU36" s="83">
        <v>2522283.4311181819</v>
      </c>
      <c r="AV36" s="83">
        <v>2863322.8503652168</v>
      </c>
      <c r="AW36" s="83">
        <v>1993458.8678165681</v>
      </c>
      <c r="AX36" s="83">
        <v>2433313.9562471071</v>
      </c>
      <c r="AY36" s="83">
        <v>2516857.4749304024</v>
      </c>
      <c r="AZ36" s="83">
        <v>2672725.5963469394</v>
      </c>
      <c r="BA36" s="83">
        <v>2913015.2168594208</v>
      </c>
      <c r="BB36" s="83">
        <v>2903372.7918692776</v>
      </c>
      <c r="BC36" s="83">
        <v>2843998.4379972867</v>
      </c>
      <c r="BD36" s="83">
        <v>3246069.3730090735</v>
      </c>
      <c r="BE36" s="83">
        <v>2420786.2144179768</v>
      </c>
      <c r="BF36" s="83">
        <v>2615318.7651582542</v>
      </c>
      <c r="BG36" s="83">
        <v>3155600.073261423</v>
      </c>
    </row>
    <row r="37" spans="1:59" ht="13.5" thickTop="1" x14ac:dyDescent="0.2">
      <c r="A37" s="30"/>
      <c r="B37" s="30"/>
      <c r="C37" s="30"/>
      <c r="D37" s="25"/>
      <c r="E37" s="25"/>
      <c r="F37" s="25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3"/>
      <c r="AQ37" s="3"/>
      <c r="AR37" s="3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</row>
    <row r="38" spans="1:59" x14ac:dyDescent="0.2">
      <c r="B38" s="25"/>
      <c r="D38" s="11" t="s">
        <v>5</v>
      </c>
      <c r="F38" s="26" t="s">
        <v>6</v>
      </c>
      <c r="G38" s="75">
        <v>2500.0000000000009</v>
      </c>
      <c r="H38" s="75">
        <v>2900</v>
      </c>
      <c r="I38" s="75">
        <v>4000.0000000000005</v>
      </c>
      <c r="J38" s="75">
        <v>4250</v>
      </c>
      <c r="K38" s="84">
        <v>3540</v>
      </c>
      <c r="L38" s="75">
        <v>2690</v>
      </c>
      <c r="M38" s="75">
        <v>3810.0000000000009</v>
      </c>
      <c r="N38" s="75">
        <v>4300</v>
      </c>
      <c r="O38" s="75">
        <v>5320.0000000000009</v>
      </c>
      <c r="P38" s="75">
        <v>6289.9999999999991</v>
      </c>
      <c r="Q38" s="2">
        <v>4575</v>
      </c>
      <c r="R38" s="2">
        <v>5664</v>
      </c>
      <c r="S38" s="2">
        <v>6523</v>
      </c>
      <c r="T38" s="84">
        <v>5800</v>
      </c>
      <c r="U38" s="84">
        <v>5800</v>
      </c>
      <c r="V38" s="75">
        <v>3838.9</v>
      </c>
      <c r="W38" s="75">
        <v>3377.1000000000004</v>
      </c>
      <c r="X38" s="75">
        <v>3275.1</v>
      </c>
      <c r="Y38" s="75">
        <v>3371.7599999999998</v>
      </c>
      <c r="Z38" s="75">
        <v>3620</v>
      </c>
      <c r="AA38" s="75">
        <v>70.959568458275399</v>
      </c>
      <c r="AB38" s="75">
        <v>776.78715429754322</v>
      </c>
      <c r="AC38" s="75">
        <v>911.6904660436926</v>
      </c>
      <c r="AD38" s="75">
        <v>546.04444529038597</v>
      </c>
      <c r="AE38" s="75">
        <v>743.23856711854671</v>
      </c>
      <c r="AF38" s="75">
        <v>344.31246908675701</v>
      </c>
      <c r="AG38" s="75">
        <v>405.92440300284125</v>
      </c>
      <c r="AH38" s="75">
        <v>447.38186125928098</v>
      </c>
      <c r="AI38" s="75">
        <v>295.8340454115031</v>
      </c>
      <c r="AJ38" s="75">
        <v>331.63788529544098</v>
      </c>
      <c r="AK38" s="75">
        <v>437.9630717444054</v>
      </c>
      <c r="AL38" s="75">
        <v>143.95913240081501</v>
      </c>
      <c r="AM38" s="75">
        <v>484.18512366039181</v>
      </c>
      <c r="AN38" s="75">
        <v>216.753851860362</v>
      </c>
      <c r="AO38" s="75">
        <v>938.80276331694529</v>
      </c>
      <c r="AP38" s="2">
        <v>54.924802383411397</v>
      </c>
      <c r="AQ38" s="2">
        <v>642.42552193460779</v>
      </c>
      <c r="AR38" s="2">
        <v>244.93390630513863</v>
      </c>
      <c r="AS38" s="75">
        <v>91.725552027211293</v>
      </c>
      <c r="AT38" s="75">
        <v>338.79897567857802</v>
      </c>
      <c r="AU38" s="75">
        <v>203.14861262003049</v>
      </c>
      <c r="AV38" s="75">
        <v>45.074035652027803</v>
      </c>
      <c r="AW38" s="75">
        <v>120.19669312358863</v>
      </c>
      <c r="AX38" s="75">
        <v>44.427368062271242</v>
      </c>
      <c r="AY38" s="75">
        <v>977.72229941260605</v>
      </c>
      <c r="AZ38" s="75">
        <v>120.11592161619637</v>
      </c>
      <c r="BA38" s="75">
        <v>223.41856520638964</v>
      </c>
      <c r="BB38" s="75">
        <v>125.63021995816891</v>
      </c>
      <c r="BC38" s="75">
        <v>685.08240683638542</v>
      </c>
      <c r="BD38" s="75">
        <v>117.91969348429261</v>
      </c>
      <c r="BE38" s="75">
        <v>68.950643011303839</v>
      </c>
      <c r="BF38" s="75">
        <v>431.40233971425488</v>
      </c>
      <c r="BG38" s="75">
        <v>425.37316421517681</v>
      </c>
    </row>
    <row r="39" spans="1:59" x14ac:dyDescent="0.2">
      <c r="D39" s="11" t="s">
        <v>7</v>
      </c>
      <c r="F39" s="26" t="s">
        <v>8</v>
      </c>
      <c r="G39" s="76">
        <v>147229</v>
      </c>
      <c r="H39" s="85">
        <v>128045</v>
      </c>
      <c r="I39" s="85">
        <v>120533</v>
      </c>
      <c r="J39" s="85">
        <v>140336.00000000003</v>
      </c>
      <c r="K39" s="85">
        <v>124835</v>
      </c>
      <c r="L39" s="85">
        <v>117430</v>
      </c>
      <c r="M39" s="76">
        <v>101285</v>
      </c>
      <c r="N39" s="76">
        <v>135420</v>
      </c>
      <c r="O39" s="76">
        <v>134258.99999999997</v>
      </c>
      <c r="P39" s="85">
        <v>129309.99999999999</v>
      </c>
      <c r="Q39" s="85">
        <v>156092.88800000001</v>
      </c>
      <c r="R39" s="85">
        <v>142308.26600000003</v>
      </c>
      <c r="S39" s="85">
        <v>139679.48199999999</v>
      </c>
      <c r="T39" s="85">
        <v>136239.36399999997</v>
      </c>
      <c r="U39" s="85">
        <v>131406.655</v>
      </c>
      <c r="V39" s="76">
        <v>120153.89999999998</v>
      </c>
      <c r="W39" s="76">
        <v>137987.19999999998</v>
      </c>
      <c r="X39" s="76">
        <v>185849.89999999997</v>
      </c>
      <c r="Y39" s="76">
        <v>167111.60000000003</v>
      </c>
      <c r="Z39" s="76">
        <v>169852.09999999998</v>
      </c>
      <c r="AA39" s="76">
        <v>148563.0872237921</v>
      </c>
      <c r="AB39" s="76">
        <v>122132.47995484046</v>
      </c>
      <c r="AC39" s="76">
        <v>143938.42838470518</v>
      </c>
      <c r="AD39" s="76">
        <v>183104.53644535856</v>
      </c>
      <c r="AE39" s="76">
        <v>110110.88396242312</v>
      </c>
      <c r="AF39" s="76">
        <v>166866.10173334769</v>
      </c>
      <c r="AG39" s="76">
        <v>103697.18081087919</v>
      </c>
      <c r="AH39" s="76">
        <v>133426.45859508909</v>
      </c>
      <c r="AI39" s="76">
        <v>123503.48511352699</v>
      </c>
      <c r="AJ39" s="76">
        <v>167017.47168699274</v>
      </c>
      <c r="AK39" s="76">
        <v>179551.23947520976</v>
      </c>
      <c r="AL39" s="76">
        <v>160617.94387956811</v>
      </c>
      <c r="AM39" s="76">
        <v>156420.57574079384</v>
      </c>
      <c r="AN39" s="76">
        <v>126980.38729146754</v>
      </c>
      <c r="AO39" s="76">
        <v>144874.33720953486</v>
      </c>
      <c r="AP39" s="76">
        <v>140990.43549110001</v>
      </c>
      <c r="AQ39" s="76">
        <v>156629.75179448232</v>
      </c>
      <c r="AR39" s="76">
        <v>159697.74065121525</v>
      </c>
      <c r="AS39" s="76">
        <v>137856.2860881213</v>
      </c>
      <c r="AT39" s="76">
        <v>169927.13806623919</v>
      </c>
      <c r="AU39" s="76">
        <v>143332.18333482207</v>
      </c>
      <c r="AV39" s="76">
        <v>171223.73874986041</v>
      </c>
      <c r="AW39" s="76">
        <v>128683.03718042684</v>
      </c>
      <c r="AX39" s="76">
        <v>156177.59866085844</v>
      </c>
      <c r="AY39" s="76">
        <v>158241.71990456607</v>
      </c>
      <c r="AZ39" s="76">
        <v>165852.32055819538</v>
      </c>
      <c r="BA39" s="76">
        <v>154756.90746042665</v>
      </c>
      <c r="BB39" s="76">
        <v>206770.71098125403</v>
      </c>
      <c r="BC39" s="76">
        <v>149103.21227289538</v>
      </c>
      <c r="BD39" s="76">
        <v>207454.62688380468</v>
      </c>
      <c r="BE39" s="76">
        <v>146910.55663998509</v>
      </c>
      <c r="BF39" s="76">
        <v>156733.64804978337</v>
      </c>
      <c r="BG39" s="76">
        <v>198111.56220112028</v>
      </c>
    </row>
    <row r="40" spans="1:59" x14ac:dyDescent="0.2">
      <c r="F40" s="26" t="s">
        <v>9</v>
      </c>
      <c r="G40" s="86">
        <v>985970.53170000005</v>
      </c>
      <c r="H40" s="76">
        <v>974214.99999999988</v>
      </c>
      <c r="I40" s="86">
        <v>842480.00000000012</v>
      </c>
      <c r="J40" s="86">
        <v>1013596.9999999999</v>
      </c>
      <c r="K40" s="86">
        <v>921268.99999999988</v>
      </c>
      <c r="L40" s="86">
        <v>904678</v>
      </c>
      <c r="M40" s="86">
        <v>822262</v>
      </c>
      <c r="N40" s="86">
        <v>986243.99999999988</v>
      </c>
      <c r="O40" s="86">
        <v>984831</v>
      </c>
      <c r="P40" s="76">
        <v>1006677.9999999999</v>
      </c>
      <c r="Q40" s="76">
        <v>1059416.541</v>
      </c>
      <c r="R40" s="76">
        <v>1016864.749</v>
      </c>
      <c r="S40" s="76">
        <v>1009453.2719999999</v>
      </c>
      <c r="T40" s="76">
        <v>922455.22200000018</v>
      </c>
      <c r="U40" s="76">
        <v>1011258.7490000002</v>
      </c>
      <c r="V40" s="76">
        <v>836124.39999999991</v>
      </c>
      <c r="W40" s="76">
        <v>964544</v>
      </c>
      <c r="X40" s="76">
        <v>1089711.2000000002</v>
      </c>
      <c r="Y40" s="76">
        <v>1125820.5</v>
      </c>
      <c r="Z40" s="76">
        <v>1033206.6</v>
      </c>
      <c r="AA40" s="76">
        <v>810300.62258703064</v>
      </c>
      <c r="AB40" s="76">
        <v>639108.92104800255</v>
      </c>
      <c r="AC40" s="76">
        <v>654959.33977835241</v>
      </c>
      <c r="AD40" s="76">
        <v>826740.98216282006</v>
      </c>
      <c r="AE40" s="76">
        <v>634275.845703008</v>
      </c>
      <c r="AF40" s="76">
        <v>768606.58473040105</v>
      </c>
      <c r="AG40" s="76">
        <v>580476.08742024517</v>
      </c>
      <c r="AH40" s="76">
        <v>758089.70117765991</v>
      </c>
      <c r="AI40" s="76">
        <v>772734.74244146631</v>
      </c>
      <c r="AJ40" s="76">
        <v>950370.5998025256</v>
      </c>
      <c r="AK40" s="76">
        <v>902046.51313868654</v>
      </c>
      <c r="AL40" s="76">
        <v>816571.16298749566</v>
      </c>
      <c r="AM40" s="76">
        <v>888979.25564918714</v>
      </c>
      <c r="AN40" s="76">
        <v>774356.58248370513</v>
      </c>
      <c r="AO40" s="76">
        <v>756950.29816747329</v>
      </c>
      <c r="AP40" s="1">
        <v>711136.18374931347</v>
      </c>
      <c r="AQ40" s="1">
        <v>867751.28888174728</v>
      </c>
      <c r="AR40" s="1">
        <v>802619.7243821515</v>
      </c>
      <c r="AS40" s="76">
        <v>850777.94879602664</v>
      </c>
      <c r="AT40" s="76">
        <v>800140.86998849362</v>
      </c>
      <c r="AU40" s="76">
        <v>814819.153053366</v>
      </c>
      <c r="AV40" s="76">
        <v>935369.98827548488</v>
      </c>
      <c r="AW40" s="76">
        <v>604295.20544760046</v>
      </c>
      <c r="AX40" s="76">
        <v>723061.3372993113</v>
      </c>
      <c r="AY40" s="76">
        <v>748144.13861292275</v>
      </c>
      <c r="AZ40" s="76">
        <v>865764.1431649857</v>
      </c>
      <c r="BA40" s="76">
        <v>891734.88935257436</v>
      </c>
      <c r="BB40" s="76">
        <v>903172.21219651913</v>
      </c>
      <c r="BC40" s="76">
        <v>877531.63008165488</v>
      </c>
      <c r="BD40" s="76">
        <v>958461.11714695778</v>
      </c>
      <c r="BE40" s="76">
        <v>772884.99915004626</v>
      </c>
      <c r="BF40" s="76">
        <v>797911.68288275553</v>
      </c>
      <c r="BG40" s="76">
        <v>1071291.520824116</v>
      </c>
    </row>
    <row r="41" spans="1:59" x14ac:dyDescent="0.2">
      <c r="D41" s="12"/>
      <c r="F41" s="26" t="s">
        <v>6</v>
      </c>
      <c r="G41" s="76">
        <v>191556</v>
      </c>
      <c r="H41" s="76">
        <v>210840</v>
      </c>
      <c r="I41" s="76">
        <v>194865</v>
      </c>
      <c r="J41" s="76">
        <v>206454</v>
      </c>
      <c r="K41" s="76">
        <v>210639</v>
      </c>
      <c r="L41" s="76">
        <v>167710</v>
      </c>
      <c r="M41" s="85">
        <v>129778</v>
      </c>
      <c r="N41" s="85">
        <v>153212</v>
      </c>
      <c r="O41" s="85">
        <v>186034</v>
      </c>
      <c r="P41" s="85">
        <v>173000</v>
      </c>
      <c r="Q41" s="76">
        <v>187290.25200000001</v>
      </c>
      <c r="R41" s="76">
        <v>204140.23499999999</v>
      </c>
      <c r="S41" s="76">
        <v>209338.96599999999</v>
      </c>
      <c r="T41" s="76">
        <v>224098.41999999998</v>
      </c>
      <c r="U41" s="76">
        <v>202003.08799999999</v>
      </c>
      <c r="V41" s="76">
        <v>196248.80000000002</v>
      </c>
      <c r="W41" s="76">
        <v>285136.60000000003</v>
      </c>
      <c r="X41" s="76">
        <v>317972.60000000003</v>
      </c>
      <c r="Y41" s="76">
        <v>393340.49999999994</v>
      </c>
      <c r="Z41" s="76">
        <v>309889.69999999995</v>
      </c>
      <c r="AA41" s="76">
        <v>259848.44177515039</v>
      </c>
      <c r="AB41" s="76">
        <v>261714.03857579624</v>
      </c>
      <c r="AC41" s="76">
        <v>254263.84143994006</v>
      </c>
      <c r="AD41" s="76">
        <v>289902.75613205245</v>
      </c>
      <c r="AE41" s="76">
        <v>304270.32544342021</v>
      </c>
      <c r="AF41" s="76">
        <v>292432.06410064112</v>
      </c>
      <c r="AG41" s="76">
        <v>233081.86342995614</v>
      </c>
      <c r="AH41" s="76">
        <v>305424.46008941316</v>
      </c>
      <c r="AI41" s="76">
        <v>329637.00867017452</v>
      </c>
      <c r="AJ41" s="76">
        <v>312827.8374446751</v>
      </c>
      <c r="AK41" s="76">
        <v>330122.12147545943</v>
      </c>
      <c r="AL41" s="76">
        <v>198870.84137291991</v>
      </c>
      <c r="AM41" s="76">
        <v>280126.07684940327</v>
      </c>
      <c r="AN41" s="76">
        <v>272760.94534643303</v>
      </c>
      <c r="AO41" s="76">
        <v>319550.50916086906</v>
      </c>
      <c r="AP41" s="76">
        <v>270418.69348019734</v>
      </c>
      <c r="AQ41" s="76">
        <v>319435.79588252655</v>
      </c>
      <c r="AR41" s="76">
        <v>292001.63494059921</v>
      </c>
      <c r="AS41" s="76">
        <v>343429.40434347093</v>
      </c>
      <c r="AT41" s="76">
        <v>250028.33728675995</v>
      </c>
      <c r="AU41" s="76">
        <v>269856.29684691317</v>
      </c>
      <c r="AV41" s="76">
        <v>323614.30531499535</v>
      </c>
      <c r="AW41" s="76">
        <v>162073.81663549101</v>
      </c>
      <c r="AX41" s="76">
        <v>245740.41723531671</v>
      </c>
      <c r="AY41" s="76">
        <v>216790.35203129318</v>
      </c>
      <c r="AZ41" s="76">
        <v>274020.39120413561</v>
      </c>
      <c r="BA41" s="76">
        <v>326398.40352432232</v>
      </c>
      <c r="BB41" s="76">
        <v>248943.99314288876</v>
      </c>
      <c r="BC41" s="76">
        <v>310893.58749860834</v>
      </c>
      <c r="BD41" s="76">
        <v>331776.99946513504</v>
      </c>
      <c r="BE41" s="76">
        <v>202752.16961859286</v>
      </c>
      <c r="BF41" s="76">
        <v>217684.21695075202</v>
      </c>
      <c r="BG41" s="76">
        <v>356857.91006233642</v>
      </c>
    </row>
    <row r="42" spans="1:59" x14ac:dyDescent="0.2">
      <c r="B42" s="12"/>
      <c r="E42" s="27"/>
      <c r="F42" s="13" t="s">
        <v>10</v>
      </c>
      <c r="G42" s="75">
        <f>SUM(G39:G41)</f>
        <v>1324755.5317000002</v>
      </c>
      <c r="H42" s="75">
        <f t="shared" ref="H42:BG42" si="25">SUM(H39:H41)</f>
        <v>1313100</v>
      </c>
      <c r="I42" s="75">
        <f t="shared" si="25"/>
        <v>1157878</v>
      </c>
      <c r="J42" s="75">
        <f t="shared" si="25"/>
        <v>1360387</v>
      </c>
      <c r="K42" s="75">
        <f t="shared" si="25"/>
        <v>1256743</v>
      </c>
      <c r="L42" s="75">
        <f t="shared" si="25"/>
        <v>1189818</v>
      </c>
      <c r="M42" s="75">
        <f t="shared" si="25"/>
        <v>1053325</v>
      </c>
      <c r="N42" s="75">
        <f t="shared" si="25"/>
        <v>1274876</v>
      </c>
      <c r="O42" s="75">
        <f t="shared" si="25"/>
        <v>1305124</v>
      </c>
      <c r="P42" s="75">
        <f t="shared" si="25"/>
        <v>1308987.9999999998</v>
      </c>
      <c r="Q42" s="75">
        <f t="shared" si="25"/>
        <v>1402799.6810000001</v>
      </c>
      <c r="R42" s="75">
        <f t="shared" si="25"/>
        <v>1363313.25</v>
      </c>
      <c r="S42" s="75">
        <f t="shared" si="25"/>
        <v>1358471.72</v>
      </c>
      <c r="T42" s="75">
        <f t="shared" si="25"/>
        <v>1282793.0060000001</v>
      </c>
      <c r="U42" s="75">
        <f t="shared" si="25"/>
        <v>1344668.4920000001</v>
      </c>
      <c r="V42" s="75">
        <f t="shared" si="25"/>
        <v>1152527.0999999999</v>
      </c>
      <c r="W42" s="75">
        <f t="shared" si="25"/>
        <v>1387667.8</v>
      </c>
      <c r="X42" s="75">
        <f t="shared" si="25"/>
        <v>1593533.7000000002</v>
      </c>
      <c r="Y42" s="75">
        <f t="shared" si="25"/>
        <v>1686272.6</v>
      </c>
      <c r="Z42" s="75">
        <f t="shared" si="25"/>
        <v>1512948.4</v>
      </c>
      <c r="AA42" s="75">
        <f t="shared" si="25"/>
        <v>1218712.1515859731</v>
      </c>
      <c r="AB42" s="75">
        <f t="shared" si="25"/>
        <v>1022955.4395786393</v>
      </c>
      <c r="AC42" s="75">
        <f t="shared" si="25"/>
        <v>1053161.6096029978</v>
      </c>
      <c r="AD42" s="75">
        <f t="shared" si="25"/>
        <v>1299748.274740231</v>
      </c>
      <c r="AE42" s="75">
        <f t="shared" si="25"/>
        <v>1048657.0551088513</v>
      </c>
      <c r="AF42" s="75">
        <f t="shared" si="25"/>
        <v>1227904.7505643899</v>
      </c>
      <c r="AG42" s="75">
        <f t="shared" si="25"/>
        <v>917255.13166108052</v>
      </c>
      <c r="AH42" s="75">
        <f t="shared" si="25"/>
        <v>1196940.6198621623</v>
      </c>
      <c r="AI42" s="75">
        <f t="shared" si="25"/>
        <v>1225875.2362251678</v>
      </c>
      <c r="AJ42" s="75">
        <f t="shared" si="25"/>
        <v>1430215.9089341934</v>
      </c>
      <c r="AK42" s="75">
        <f t="shared" si="25"/>
        <v>1411719.8740893556</v>
      </c>
      <c r="AL42" s="75">
        <f t="shared" si="25"/>
        <v>1176059.9482399838</v>
      </c>
      <c r="AM42" s="75">
        <f t="shared" si="25"/>
        <v>1325525.9082393842</v>
      </c>
      <c r="AN42" s="75">
        <f t="shared" si="25"/>
        <v>1174097.9151216056</v>
      </c>
      <c r="AO42" s="75">
        <f t="shared" si="25"/>
        <v>1221375.1445378773</v>
      </c>
      <c r="AP42" s="75">
        <f t="shared" si="25"/>
        <v>1122545.3127206108</v>
      </c>
      <c r="AQ42" s="75">
        <f t="shared" si="25"/>
        <v>1343816.8365587562</v>
      </c>
      <c r="AR42" s="75">
        <f t="shared" si="25"/>
        <v>1254319.0999739659</v>
      </c>
      <c r="AS42" s="75">
        <f t="shared" si="25"/>
        <v>1332063.6392276189</v>
      </c>
      <c r="AT42" s="75">
        <f t="shared" si="25"/>
        <v>1220096.3453414927</v>
      </c>
      <c r="AU42" s="75">
        <f t="shared" si="25"/>
        <v>1228007.6332351011</v>
      </c>
      <c r="AV42" s="75">
        <f t="shared" si="25"/>
        <v>1430208.0323403405</v>
      </c>
      <c r="AW42" s="75">
        <f t="shared" si="25"/>
        <v>895052.05926351831</v>
      </c>
      <c r="AX42" s="75">
        <f t="shared" si="25"/>
        <v>1124979.3531954866</v>
      </c>
      <c r="AY42" s="75">
        <f t="shared" si="25"/>
        <v>1123176.210548782</v>
      </c>
      <c r="AZ42" s="75">
        <f t="shared" si="25"/>
        <v>1305636.8549273168</v>
      </c>
      <c r="BA42" s="75">
        <f t="shared" si="25"/>
        <v>1372890.2003373234</v>
      </c>
      <c r="BB42" s="75">
        <f t="shared" si="25"/>
        <v>1358886.916320662</v>
      </c>
      <c r="BC42" s="75">
        <f t="shared" si="25"/>
        <v>1337528.4298531585</v>
      </c>
      <c r="BD42" s="75">
        <f t="shared" si="25"/>
        <v>1497692.7434958974</v>
      </c>
      <c r="BE42" s="75">
        <f t="shared" si="25"/>
        <v>1122547.7254086242</v>
      </c>
      <c r="BF42" s="75">
        <f t="shared" si="25"/>
        <v>1172329.547883291</v>
      </c>
      <c r="BG42" s="75">
        <f t="shared" si="25"/>
        <v>1626260.9930875725</v>
      </c>
    </row>
    <row r="43" spans="1:59" x14ac:dyDescent="0.2">
      <c r="B43" s="11" t="s">
        <v>22</v>
      </c>
      <c r="D43" s="11" t="s">
        <v>11</v>
      </c>
      <c r="F43" s="26" t="s">
        <v>6</v>
      </c>
      <c r="G43" s="84">
        <v>86627</v>
      </c>
      <c r="H43" s="84">
        <v>98019.000000000015</v>
      </c>
      <c r="I43" s="84">
        <v>94264</v>
      </c>
      <c r="J43" s="84">
        <v>102050</v>
      </c>
      <c r="K43" s="84">
        <v>94115</v>
      </c>
      <c r="L43" s="84">
        <v>146628</v>
      </c>
      <c r="M43" s="84">
        <v>138355</v>
      </c>
      <c r="N43" s="75">
        <v>163526</v>
      </c>
      <c r="O43" s="84">
        <v>186494</v>
      </c>
      <c r="P43" s="84">
        <v>210479</v>
      </c>
      <c r="Q43" s="84">
        <v>152189.20200000002</v>
      </c>
      <c r="R43" s="84">
        <v>196250.09899999999</v>
      </c>
      <c r="S43" s="84">
        <v>200958.40700000001</v>
      </c>
      <c r="T43" s="84">
        <v>178053.20600000001</v>
      </c>
      <c r="U43" s="84">
        <v>206323.73499999999</v>
      </c>
      <c r="V43" s="84">
        <v>270396.39411325671</v>
      </c>
      <c r="W43" s="84">
        <v>213677.33823797284</v>
      </c>
      <c r="X43" s="84">
        <v>204935.02107413299</v>
      </c>
      <c r="Y43" s="84">
        <v>241856.28236478358</v>
      </c>
      <c r="Z43" s="84">
        <v>229974.45247171028</v>
      </c>
      <c r="AA43" s="75">
        <v>129435.7490936182</v>
      </c>
      <c r="AB43" s="75">
        <v>115110.36046670965</v>
      </c>
      <c r="AC43" s="75">
        <v>130883.96877642277</v>
      </c>
      <c r="AD43" s="75">
        <v>142048.38924710659</v>
      </c>
      <c r="AE43" s="75">
        <v>150164.4769532301</v>
      </c>
      <c r="AF43" s="75">
        <v>167376.33943754688</v>
      </c>
      <c r="AG43" s="75">
        <v>140197.96567603934</v>
      </c>
      <c r="AH43" s="75">
        <v>172058.07082497183</v>
      </c>
      <c r="AI43" s="75">
        <v>157607.2538017972</v>
      </c>
      <c r="AJ43" s="75">
        <v>173459.77436194199</v>
      </c>
      <c r="AK43" s="75">
        <v>171211.25220393829</v>
      </c>
      <c r="AL43" s="75">
        <v>191709.80666397759</v>
      </c>
      <c r="AM43" s="75">
        <v>214226.27004874247</v>
      </c>
      <c r="AN43" s="75">
        <v>201196.64622639079</v>
      </c>
      <c r="AO43" s="75">
        <v>197230.3553822705</v>
      </c>
      <c r="AP43" s="2">
        <v>195570.83862182961</v>
      </c>
      <c r="AQ43" s="2">
        <v>205947.42956219488</v>
      </c>
      <c r="AR43" s="2">
        <v>202752.63528551621</v>
      </c>
      <c r="AS43" s="75">
        <v>226912.54705165001</v>
      </c>
      <c r="AT43" s="75">
        <v>200559.35326659042</v>
      </c>
      <c r="AU43" s="75">
        <v>206991.94566772989</v>
      </c>
      <c r="AV43" s="75">
        <v>259562.8716425623</v>
      </c>
      <c r="AW43" s="75">
        <v>173428.66743614245</v>
      </c>
      <c r="AX43" s="75">
        <v>213164.41336580709</v>
      </c>
      <c r="AY43" s="75">
        <v>173503.2592087599</v>
      </c>
      <c r="AZ43" s="75">
        <v>178076.75050131511</v>
      </c>
      <c r="BA43" s="75">
        <v>222509.4620602747</v>
      </c>
      <c r="BB43" s="75">
        <v>247981.15595614113</v>
      </c>
      <c r="BC43" s="75">
        <v>220656.2313018156</v>
      </c>
      <c r="BD43" s="75">
        <v>268655.91225753934</v>
      </c>
      <c r="BE43" s="75">
        <v>234251.45082028309</v>
      </c>
      <c r="BF43" s="75">
        <v>218927.92214398549</v>
      </c>
      <c r="BG43" s="75">
        <v>236321.30267993911</v>
      </c>
    </row>
    <row r="44" spans="1:59" x14ac:dyDescent="0.2">
      <c r="D44" s="11" t="s">
        <v>12</v>
      </c>
      <c r="F44" s="26" t="s">
        <v>8</v>
      </c>
      <c r="G44" s="76">
        <v>535487</v>
      </c>
      <c r="H44" s="76">
        <v>541662</v>
      </c>
      <c r="I44" s="76">
        <v>534935</v>
      </c>
      <c r="J44" s="76">
        <v>550710</v>
      </c>
      <c r="K44" s="76">
        <v>443487</v>
      </c>
      <c r="L44" s="86">
        <v>441003</v>
      </c>
      <c r="M44" s="76">
        <v>242681</v>
      </c>
      <c r="N44" s="86">
        <v>460846.00000000006</v>
      </c>
      <c r="O44" s="76">
        <v>472081.99999999994</v>
      </c>
      <c r="P44" s="76">
        <v>453413</v>
      </c>
      <c r="Q44" s="76">
        <v>409150.67799999996</v>
      </c>
      <c r="R44" s="76">
        <v>403547.27</v>
      </c>
      <c r="S44" s="76">
        <v>407310.288</v>
      </c>
      <c r="T44" s="76">
        <v>438749.18799999997</v>
      </c>
      <c r="U44" s="76">
        <v>510744.68400000001</v>
      </c>
      <c r="V44" s="76">
        <v>473064.38059999997</v>
      </c>
      <c r="W44" s="76">
        <v>461311.52740000002</v>
      </c>
      <c r="X44" s="76">
        <v>440391.56420000002</v>
      </c>
      <c r="Y44" s="76">
        <v>421774.92960000003</v>
      </c>
      <c r="Z44" s="76">
        <v>463353.17479999992</v>
      </c>
      <c r="AA44" s="76">
        <v>540837.22088264255</v>
      </c>
      <c r="AB44" s="76">
        <v>465993.3636212587</v>
      </c>
      <c r="AC44" s="76">
        <v>498884.97199182527</v>
      </c>
      <c r="AD44" s="76">
        <v>535098.85369742115</v>
      </c>
      <c r="AE44" s="76">
        <v>530799.35044362233</v>
      </c>
      <c r="AF44" s="76">
        <v>577880.49758650665</v>
      </c>
      <c r="AG44" s="76">
        <v>445395.37501777889</v>
      </c>
      <c r="AH44" s="76">
        <v>485037.12831099972</v>
      </c>
      <c r="AI44" s="76">
        <v>557955.37795429316</v>
      </c>
      <c r="AJ44" s="76">
        <v>588857.89242326538</v>
      </c>
      <c r="AK44" s="76">
        <v>648353.55625057663</v>
      </c>
      <c r="AL44" s="76">
        <v>427852.7710262906</v>
      </c>
      <c r="AM44" s="76">
        <v>521119.22460638039</v>
      </c>
      <c r="AN44" s="76">
        <v>493975.79317343712</v>
      </c>
      <c r="AO44" s="76">
        <v>616755.51579409942</v>
      </c>
      <c r="AP44" s="1">
        <v>521828.11261715274</v>
      </c>
      <c r="AQ44" s="1">
        <v>597043.81265012699</v>
      </c>
      <c r="AR44" s="1">
        <v>516285.30735509255</v>
      </c>
      <c r="AS44" s="76">
        <v>543574.14625204657</v>
      </c>
      <c r="AT44" s="76">
        <v>582035.05229174264</v>
      </c>
      <c r="AU44" s="76">
        <v>541555.48806236219</v>
      </c>
      <c r="AV44" s="76">
        <v>581139.25555795315</v>
      </c>
      <c r="AW44" s="76">
        <v>433233.43378634634</v>
      </c>
      <c r="AX44" s="76">
        <v>525621.04099588958</v>
      </c>
      <c r="AY44" s="76">
        <v>590828.95279323577</v>
      </c>
      <c r="AZ44" s="76">
        <v>588067.50876664079</v>
      </c>
      <c r="BA44" s="76">
        <v>660532.66000129795</v>
      </c>
      <c r="BB44" s="76">
        <v>592906.75910280854</v>
      </c>
      <c r="BC44" s="76">
        <v>633975.55827055639</v>
      </c>
      <c r="BD44" s="76">
        <v>739682.43034493597</v>
      </c>
      <c r="BE44" s="76">
        <v>494532.35171553417</v>
      </c>
      <c r="BF44" s="76">
        <v>579003.75757163437</v>
      </c>
      <c r="BG44" s="76">
        <v>702325.65907979186</v>
      </c>
    </row>
    <row r="45" spans="1:59" x14ac:dyDescent="0.2">
      <c r="C45" s="28"/>
      <c r="F45" s="26" t="s">
        <v>9</v>
      </c>
      <c r="G45" s="76">
        <v>10274</v>
      </c>
      <c r="H45" s="76">
        <v>9377</v>
      </c>
      <c r="I45" s="76">
        <v>9473</v>
      </c>
      <c r="J45" s="76">
        <v>10403.000000000002</v>
      </c>
      <c r="K45" s="76">
        <v>9247</v>
      </c>
      <c r="L45" s="85">
        <v>10982</v>
      </c>
      <c r="M45" s="76">
        <v>3983</v>
      </c>
      <c r="N45" s="85">
        <v>13193</v>
      </c>
      <c r="O45" s="76">
        <v>14501</v>
      </c>
      <c r="P45" s="85">
        <v>13968</v>
      </c>
      <c r="Q45" s="76">
        <v>9072.0300000000007</v>
      </c>
      <c r="R45" s="76">
        <v>7721.16</v>
      </c>
      <c r="S45" s="76">
        <v>9102</v>
      </c>
      <c r="T45" s="76">
        <v>10061.040000000001</v>
      </c>
      <c r="U45" s="76">
        <v>9640.3499999999985</v>
      </c>
      <c r="V45" s="76">
        <v>9563.7999999999993</v>
      </c>
      <c r="W45" s="76">
        <v>10233.799999999999</v>
      </c>
      <c r="X45" s="76">
        <v>9711.5</v>
      </c>
      <c r="Y45" s="76">
        <v>9070.7000000000007</v>
      </c>
      <c r="Z45" s="76">
        <v>10636.1</v>
      </c>
      <c r="AA45" s="76">
        <v>4771.8597125841607</v>
      </c>
      <c r="AB45" s="76">
        <v>5261.6198788560669</v>
      </c>
      <c r="AC45" s="76">
        <v>8026.9528676447826</v>
      </c>
      <c r="AD45" s="76">
        <v>6347.6915099714279</v>
      </c>
      <c r="AE45" s="76">
        <v>6163.8185891363282</v>
      </c>
      <c r="AF45" s="76">
        <v>5970.8518653838928</v>
      </c>
      <c r="AG45" s="76">
        <v>6677.3390011275296</v>
      </c>
      <c r="AH45" s="76">
        <v>8815.6585292853852</v>
      </c>
      <c r="AI45" s="76">
        <v>6409.4790969286259</v>
      </c>
      <c r="AJ45" s="76">
        <v>9108.2141748646773</v>
      </c>
      <c r="AK45" s="76">
        <v>8336.8666985148229</v>
      </c>
      <c r="AL45" s="76">
        <v>6452.955308060792</v>
      </c>
      <c r="AM45" s="76">
        <v>6908.5640841701534</v>
      </c>
      <c r="AN45" s="76">
        <v>6409.943832795152</v>
      </c>
      <c r="AO45" s="76">
        <v>8009.8142922287789</v>
      </c>
      <c r="AP45" s="76">
        <v>5591.9371363851587</v>
      </c>
      <c r="AQ45" s="76">
        <v>7152.6208924537932</v>
      </c>
      <c r="AR45" s="76">
        <v>6911.2759720939939</v>
      </c>
      <c r="AS45" s="76">
        <v>6583.7462084660983</v>
      </c>
      <c r="AT45" s="76">
        <v>8968.7926889486407</v>
      </c>
      <c r="AU45" s="76">
        <v>7146.7637444243837</v>
      </c>
      <c r="AV45" s="76">
        <v>6142.8702804983277</v>
      </c>
      <c r="AW45" s="76">
        <v>3136.7819038009666</v>
      </c>
      <c r="AX45" s="76">
        <v>5143.715838120469</v>
      </c>
      <c r="AY45" s="76">
        <v>5557.1270864288799</v>
      </c>
      <c r="AZ45" s="76">
        <v>7507.0081167117605</v>
      </c>
      <c r="BA45" s="76">
        <v>8502.3055978883094</v>
      </c>
      <c r="BB45" s="76">
        <v>5152.5084993850451</v>
      </c>
      <c r="BC45" s="76">
        <v>8466.1790717898293</v>
      </c>
      <c r="BD45" s="76">
        <v>7524.3791962664991</v>
      </c>
      <c r="BE45" s="76">
        <v>4625.1996028726981</v>
      </c>
      <c r="BF45" s="76">
        <v>4938.8720298310891</v>
      </c>
      <c r="BG45" s="76">
        <v>10053.35137740237</v>
      </c>
    </row>
    <row r="46" spans="1:59" x14ac:dyDescent="0.2">
      <c r="F46" s="26" t="s">
        <v>6</v>
      </c>
      <c r="G46" s="85">
        <v>42802</v>
      </c>
      <c r="H46" s="76">
        <v>37668</v>
      </c>
      <c r="I46" s="85">
        <v>51907</v>
      </c>
      <c r="J46" s="76">
        <v>43378</v>
      </c>
      <c r="K46" s="76">
        <v>40104</v>
      </c>
      <c r="L46" s="76">
        <v>40765</v>
      </c>
      <c r="M46" s="76">
        <v>16822</v>
      </c>
      <c r="N46" s="85">
        <v>46661</v>
      </c>
      <c r="O46" s="76">
        <v>59099</v>
      </c>
      <c r="P46" s="76">
        <v>56369</v>
      </c>
      <c r="Q46" s="76">
        <v>42918.807000000001</v>
      </c>
      <c r="R46" s="76">
        <v>46758.902999999991</v>
      </c>
      <c r="S46" s="76">
        <v>58777.508999999998</v>
      </c>
      <c r="T46" s="76">
        <v>60293.877</v>
      </c>
      <c r="U46" s="76">
        <v>63449.960999999996</v>
      </c>
      <c r="V46" s="76">
        <v>60333.1</v>
      </c>
      <c r="W46" s="76">
        <v>54198.8</v>
      </c>
      <c r="X46" s="76">
        <v>53529.599999999999</v>
      </c>
      <c r="Y46" s="76">
        <v>53809.7</v>
      </c>
      <c r="Z46" s="76">
        <v>48936.399999999994</v>
      </c>
      <c r="AA46" s="76">
        <v>55031.396503257085</v>
      </c>
      <c r="AB46" s="76">
        <v>55491.161106327541</v>
      </c>
      <c r="AC46" s="76">
        <v>67626.962345684122</v>
      </c>
      <c r="AD46" s="76">
        <v>71692.514747070774</v>
      </c>
      <c r="AE46" s="76">
        <v>71015.619176870401</v>
      </c>
      <c r="AF46" s="76">
        <v>68256.520591746041</v>
      </c>
      <c r="AG46" s="76">
        <v>59872.575546606538</v>
      </c>
      <c r="AH46" s="76">
        <v>59640.318405602913</v>
      </c>
      <c r="AI46" s="76">
        <v>74492.298745942229</v>
      </c>
      <c r="AJ46" s="76">
        <v>78535.660644433752</v>
      </c>
      <c r="AK46" s="76">
        <v>83386.922156332817</v>
      </c>
      <c r="AL46" s="76">
        <v>60591.353460072249</v>
      </c>
      <c r="AM46" s="76">
        <v>61617.211254668844</v>
      </c>
      <c r="AN46" s="76">
        <v>66379.170731300343</v>
      </c>
      <c r="AO46" s="76">
        <v>66975.434655747362</v>
      </c>
      <c r="AP46" s="76">
        <v>60058.492646307022</v>
      </c>
      <c r="AQ46" s="76">
        <v>73959.438059804568</v>
      </c>
      <c r="AR46" s="76">
        <v>62968.845777622453</v>
      </c>
      <c r="AS46" s="76">
        <v>72063.879684493455</v>
      </c>
      <c r="AT46" s="76">
        <v>70447.283558788913</v>
      </c>
      <c r="AU46" s="76">
        <v>68323.154603709059</v>
      </c>
      <c r="AV46" s="76">
        <v>67188.600543939945</v>
      </c>
      <c r="AW46" s="76">
        <v>54584.716872737285</v>
      </c>
      <c r="AX46" s="76">
        <v>69594.867585643369</v>
      </c>
      <c r="AY46" s="76">
        <v>76212.284335276956</v>
      </c>
      <c r="AZ46" s="76">
        <v>78279.466815267981</v>
      </c>
      <c r="BA46" s="76">
        <v>80855.509675836191</v>
      </c>
      <c r="BB46" s="76">
        <v>74045.747959468819</v>
      </c>
      <c r="BC46" s="76">
        <v>82398.549260478962</v>
      </c>
      <c r="BD46" s="76">
        <v>87099.930794184023</v>
      </c>
      <c r="BE46" s="76">
        <v>56255.205019879089</v>
      </c>
      <c r="BF46" s="76">
        <v>63120.333849067931</v>
      </c>
      <c r="BG46" s="76">
        <v>76172.869028744681</v>
      </c>
    </row>
    <row r="47" spans="1:59" x14ac:dyDescent="0.2">
      <c r="F47" s="13" t="s">
        <v>10</v>
      </c>
      <c r="G47" s="75">
        <f>SUM(G44:G46)</f>
        <v>588563</v>
      </c>
      <c r="H47" s="75">
        <f t="shared" ref="H47:BG47" si="26">SUM(H44:H46)</f>
        <v>588707</v>
      </c>
      <c r="I47" s="75">
        <f t="shared" si="26"/>
        <v>596315</v>
      </c>
      <c r="J47" s="75">
        <f t="shared" si="26"/>
        <v>604491</v>
      </c>
      <c r="K47" s="75">
        <f t="shared" si="26"/>
        <v>492838</v>
      </c>
      <c r="L47" s="75">
        <f t="shared" si="26"/>
        <v>492750</v>
      </c>
      <c r="M47" s="75">
        <f t="shared" si="26"/>
        <v>263486</v>
      </c>
      <c r="N47" s="75">
        <f t="shared" si="26"/>
        <v>520700.00000000006</v>
      </c>
      <c r="O47" s="75">
        <f t="shared" si="26"/>
        <v>545682</v>
      </c>
      <c r="P47" s="75">
        <f t="shared" si="26"/>
        <v>523750</v>
      </c>
      <c r="Q47" s="75">
        <f t="shared" si="26"/>
        <v>461141.51500000001</v>
      </c>
      <c r="R47" s="75">
        <f t="shared" si="26"/>
        <v>458027.33299999998</v>
      </c>
      <c r="S47" s="75">
        <f t="shared" si="26"/>
        <v>475189.79700000002</v>
      </c>
      <c r="T47" s="75">
        <f t="shared" si="26"/>
        <v>509104.10499999992</v>
      </c>
      <c r="U47" s="75">
        <f t="shared" si="26"/>
        <v>583834.995</v>
      </c>
      <c r="V47" s="75">
        <f t="shared" si="26"/>
        <v>542961.28059999994</v>
      </c>
      <c r="W47" s="75">
        <f t="shared" si="26"/>
        <v>525744.1274</v>
      </c>
      <c r="X47" s="75">
        <f t="shared" si="26"/>
        <v>503632.6642</v>
      </c>
      <c r="Y47" s="75">
        <f t="shared" si="26"/>
        <v>484655.32960000006</v>
      </c>
      <c r="Z47" s="75">
        <f t="shared" si="26"/>
        <v>522925.67479999992</v>
      </c>
      <c r="AA47" s="75">
        <f t="shared" si="26"/>
        <v>600640.47709848383</v>
      </c>
      <c r="AB47" s="75">
        <f t="shared" si="26"/>
        <v>526746.14460644231</v>
      </c>
      <c r="AC47" s="75">
        <f t="shared" si="26"/>
        <v>574538.88720515417</v>
      </c>
      <c r="AD47" s="75">
        <f t="shared" si="26"/>
        <v>613139.05995446327</v>
      </c>
      <c r="AE47" s="75">
        <f t="shared" si="26"/>
        <v>607978.78820962913</v>
      </c>
      <c r="AF47" s="75">
        <f t="shared" si="26"/>
        <v>652107.87004363665</v>
      </c>
      <c r="AG47" s="75">
        <f t="shared" si="26"/>
        <v>511945.28956551297</v>
      </c>
      <c r="AH47" s="75">
        <f t="shared" si="26"/>
        <v>553493.105245888</v>
      </c>
      <c r="AI47" s="75">
        <f t="shared" si="26"/>
        <v>638857.15579716396</v>
      </c>
      <c r="AJ47" s="75">
        <f t="shared" si="26"/>
        <v>676501.76724256389</v>
      </c>
      <c r="AK47" s="75">
        <f t="shared" si="26"/>
        <v>740077.34510542429</v>
      </c>
      <c r="AL47" s="75">
        <f t="shared" si="26"/>
        <v>494897.07979442365</v>
      </c>
      <c r="AM47" s="75">
        <f t="shared" si="26"/>
        <v>589644.99994521937</v>
      </c>
      <c r="AN47" s="75">
        <f t="shared" si="26"/>
        <v>566764.90773753263</v>
      </c>
      <c r="AO47" s="75">
        <f t="shared" si="26"/>
        <v>691740.76474207558</v>
      </c>
      <c r="AP47" s="75">
        <f t="shared" si="26"/>
        <v>587478.54239984485</v>
      </c>
      <c r="AQ47" s="75">
        <f t="shared" si="26"/>
        <v>678155.87160238542</v>
      </c>
      <c r="AR47" s="75">
        <f t="shared" si="26"/>
        <v>586165.42910480895</v>
      </c>
      <c r="AS47" s="75">
        <f t="shared" si="26"/>
        <v>622221.77214500611</v>
      </c>
      <c r="AT47" s="75">
        <f t="shared" si="26"/>
        <v>661451.12853948027</v>
      </c>
      <c r="AU47" s="75">
        <f t="shared" si="26"/>
        <v>617025.40641049552</v>
      </c>
      <c r="AV47" s="75">
        <f t="shared" si="26"/>
        <v>654470.72638239141</v>
      </c>
      <c r="AW47" s="75">
        <f t="shared" si="26"/>
        <v>490954.93256288458</v>
      </c>
      <c r="AX47" s="75">
        <f t="shared" si="26"/>
        <v>600359.62441965332</v>
      </c>
      <c r="AY47" s="75">
        <f t="shared" si="26"/>
        <v>672598.36421494163</v>
      </c>
      <c r="AZ47" s="75">
        <f t="shared" si="26"/>
        <v>673853.98369862046</v>
      </c>
      <c r="BA47" s="75">
        <f t="shared" si="26"/>
        <v>749890.47527502244</v>
      </c>
      <c r="BB47" s="75">
        <f t="shared" si="26"/>
        <v>672105.0155616625</v>
      </c>
      <c r="BC47" s="75">
        <f t="shared" si="26"/>
        <v>724840.28660282516</v>
      </c>
      <c r="BD47" s="75">
        <f t="shared" si="26"/>
        <v>834306.74033538648</v>
      </c>
      <c r="BE47" s="75">
        <f t="shared" si="26"/>
        <v>555412.75633828598</v>
      </c>
      <c r="BF47" s="75">
        <f t="shared" si="26"/>
        <v>647062.96345053334</v>
      </c>
      <c r="BG47" s="75">
        <f t="shared" si="26"/>
        <v>788551.87948593881</v>
      </c>
    </row>
    <row r="48" spans="1:59" x14ac:dyDescent="0.2">
      <c r="D48" s="11" t="s">
        <v>13</v>
      </c>
      <c r="F48" s="26" t="s">
        <v>8</v>
      </c>
      <c r="G48" s="75">
        <v>309916</v>
      </c>
      <c r="H48" s="75">
        <v>291759</v>
      </c>
      <c r="I48" s="75">
        <v>280819.99999999994</v>
      </c>
      <c r="J48" s="75">
        <v>344556</v>
      </c>
      <c r="K48" s="75">
        <v>259368.99999999997</v>
      </c>
      <c r="L48" s="75">
        <v>245354</v>
      </c>
      <c r="M48" s="75">
        <v>147625</v>
      </c>
      <c r="N48" s="75">
        <v>270985</v>
      </c>
      <c r="O48" s="75">
        <v>267558.99999999994</v>
      </c>
      <c r="P48" s="75">
        <v>260876</v>
      </c>
      <c r="Q48" s="75">
        <v>237145.53399999996</v>
      </c>
      <c r="R48" s="75">
        <v>224291.60100000002</v>
      </c>
      <c r="S48" s="75">
        <v>253177.55199999997</v>
      </c>
      <c r="T48" s="75">
        <v>225224.139</v>
      </c>
      <c r="U48" s="75">
        <v>245859.11199999999</v>
      </c>
      <c r="V48" s="75">
        <v>380692.60000000003</v>
      </c>
      <c r="W48" s="75">
        <v>378364.6</v>
      </c>
      <c r="X48" s="75">
        <v>463711.10000000003</v>
      </c>
      <c r="Y48" s="75">
        <v>369055.4</v>
      </c>
      <c r="Z48" s="75">
        <v>401100.79999999999</v>
      </c>
      <c r="AA48" s="75">
        <v>438240.18572918378</v>
      </c>
      <c r="AB48" s="75">
        <v>435122.08608201722</v>
      </c>
      <c r="AC48" s="75">
        <v>380585.27378910704</v>
      </c>
      <c r="AD48" s="75">
        <v>503802.97153144184</v>
      </c>
      <c r="AE48" s="75">
        <v>336824.30678250908</v>
      </c>
      <c r="AF48" s="75">
        <v>548284.96141890425</v>
      </c>
      <c r="AG48" s="75">
        <v>444493.75312056387</v>
      </c>
      <c r="AH48" s="75">
        <v>389319.65063899278</v>
      </c>
      <c r="AI48" s="75">
        <v>545719.94557870377</v>
      </c>
      <c r="AJ48" s="75">
        <v>500643.10027834977</v>
      </c>
      <c r="AK48" s="75">
        <v>550814.49074671534</v>
      </c>
      <c r="AL48" s="75">
        <v>431828.72608262289</v>
      </c>
      <c r="AM48" s="75">
        <v>468364.69738987321</v>
      </c>
      <c r="AN48" s="75">
        <v>393487.1252806501</v>
      </c>
      <c r="AO48" s="75">
        <v>502838.38093786559</v>
      </c>
      <c r="AP48" s="75">
        <v>490668.81164574984</v>
      </c>
      <c r="AQ48" s="75">
        <v>506670.09799670719</v>
      </c>
      <c r="AR48" s="75">
        <v>483049.23862422269</v>
      </c>
      <c r="AS48" s="75">
        <v>430027.5751661291</v>
      </c>
      <c r="AT48" s="75">
        <v>580160.46453336242</v>
      </c>
      <c r="AU48" s="75">
        <v>470055.29721006926</v>
      </c>
      <c r="AV48" s="75">
        <v>519036.14594397624</v>
      </c>
      <c r="AW48" s="75">
        <v>433903.01185024687</v>
      </c>
      <c r="AX48" s="75">
        <v>494766.13793414301</v>
      </c>
      <c r="AY48" s="75">
        <v>546601.91870231507</v>
      </c>
      <c r="AZ48" s="75">
        <v>515037.89132458385</v>
      </c>
      <c r="BA48" s="75">
        <v>567501.66066632979</v>
      </c>
      <c r="BB48" s="75">
        <v>624274.07378471468</v>
      </c>
      <c r="BC48" s="75">
        <v>560288.40780367143</v>
      </c>
      <c r="BD48" s="75">
        <v>645296.05724770739</v>
      </c>
      <c r="BE48" s="75">
        <v>508505.33119974815</v>
      </c>
      <c r="BF48" s="75">
        <v>576566.92939903669</v>
      </c>
      <c r="BG48" s="75">
        <v>504040.52483069221</v>
      </c>
    </row>
    <row r="49" spans="1:59" x14ac:dyDescent="0.2">
      <c r="F49" s="2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</row>
    <row r="50" spans="1:59" x14ac:dyDescent="0.2">
      <c r="A50" s="29"/>
      <c r="B50" s="30"/>
      <c r="C50" s="30"/>
      <c r="D50" s="25"/>
      <c r="E50" s="25"/>
      <c r="F50" s="31" t="s">
        <v>23</v>
      </c>
      <c r="G50" s="77">
        <f>SUM(G38+G42+G43+G47+G48)</f>
        <v>2312361.5317000002</v>
      </c>
      <c r="H50" s="77">
        <f>SUM(H38+H42+H43+H47+H48)</f>
        <v>2294485</v>
      </c>
      <c r="I50" s="77">
        <f t="shared" ref="I50:BG50" si="27">SUM(I38+I42+I43+I47+I48)</f>
        <v>2133277</v>
      </c>
      <c r="J50" s="77">
        <f t="shared" si="27"/>
        <v>2415734</v>
      </c>
      <c r="K50" s="77">
        <f t="shared" si="27"/>
        <v>2106605</v>
      </c>
      <c r="L50" s="77">
        <f t="shared" si="27"/>
        <v>2077240</v>
      </c>
      <c r="M50" s="77">
        <f t="shared" si="27"/>
        <v>1606601</v>
      </c>
      <c r="N50" s="77">
        <f t="shared" si="27"/>
        <v>2234387</v>
      </c>
      <c r="O50" s="77">
        <f t="shared" si="27"/>
        <v>2310179</v>
      </c>
      <c r="P50" s="77">
        <f t="shared" si="27"/>
        <v>2310383</v>
      </c>
      <c r="Q50" s="77">
        <f t="shared" si="27"/>
        <v>2257850.932</v>
      </c>
      <c r="R50" s="77">
        <f t="shared" si="27"/>
        <v>2247546.2829999998</v>
      </c>
      <c r="S50" s="77">
        <f t="shared" si="27"/>
        <v>2294320.4759999998</v>
      </c>
      <c r="T50" s="77">
        <f t="shared" si="27"/>
        <v>2200974.4560000002</v>
      </c>
      <c r="U50" s="77">
        <f t="shared" si="27"/>
        <v>2386486.3340000003</v>
      </c>
      <c r="V50" s="77">
        <f t="shared" si="27"/>
        <v>2350416.2747132564</v>
      </c>
      <c r="W50" s="77">
        <f t="shared" si="27"/>
        <v>2508830.965637973</v>
      </c>
      <c r="X50" s="77">
        <f t="shared" si="27"/>
        <v>2769087.5852741334</v>
      </c>
      <c r="Y50" s="77">
        <f t="shared" si="27"/>
        <v>2785211.3719647839</v>
      </c>
      <c r="Z50" s="77">
        <f t="shared" si="27"/>
        <v>2670569.3272717101</v>
      </c>
      <c r="AA50" s="77">
        <f t="shared" si="27"/>
        <v>2387099.5230757175</v>
      </c>
      <c r="AB50" s="77">
        <f t="shared" si="27"/>
        <v>2100710.8178881058</v>
      </c>
      <c r="AC50" s="77">
        <f t="shared" si="27"/>
        <v>2140081.4298397256</v>
      </c>
      <c r="AD50" s="77">
        <f t="shared" si="27"/>
        <v>2559284.7399185332</v>
      </c>
      <c r="AE50" s="77">
        <f t="shared" si="27"/>
        <v>2144367.8656213381</v>
      </c>
      <c r="AF50" s="77">
        <f t="shared" si="27"/>
        <v>2596018.2339335647</v>
      </c>
      <c r="AG50" s="77">
        <f t="shared" si="27"/>
        <v>2014298.0644261995</v>
      </c>
      <c r="AH50" s="77">
        <f t="shared" si="27"/>
        <v>2312258.8284332743</v>
      </c>
      <c r="AI50" s="77">
        <f t="shared" si="27"/>
        <v>2568355.4254482444</v>
      </c>
      <c r="AJ50" s="77">
        <f t="shared" si="27"/>
        <v>2781152.1887023444</v>
      </c>
      <c r="AK50" s="77">
        <f t="shared" si="27"/>
        <v>2874260.9252171777</v>
      </c>
      <c r="AL50" s="77">
        <f t="shared" si="27"/>
        <v>2294639.5199134089</v>
      </c>
      <c r="AM50" s="77">
        <f t="shared" si="27"/>
        <v>2598246.0607468798</v>
      </c>
      <c r="AN50" s="77">
        <f t="shared" si="27"/>
        <v>2335763.3482180396</v>
      </c>
      <c r="AO50" s="77">
        <f t="shared" si="27"/>
        <v>2614123.4483634057</v>
      </c>
      <c r="AP50" s="77">
        <f t="shared" si="27"/>
        <v>2396318.4301904184</v>
      </c>
      <c r="AQ50" s="77">
        <f t="shared" si="27"/>
        <v>2735232.6612419784</v>
      </c>
      <c r="AR50" s="77">
        <f t="shared" si="27"/>
        <v>2526531.336894819</v>
      </c>
      <c r="AS50" s="77">
        <f t="shared" si="27"/>
        <v>2611317.259142431</v>
      </c>
      <c r="AT50" s="77">
        <f t="shared" si="27"/>
        <v>2662606.0906566046</v>
      </c>
      <c r="AU50" s="77">
        <f t="shared" si="27"/>
        <v>2522283.4311360158</v>
      </c>
      <c r="AV50" s="77">
        <f t="shared" si="27"/>
        <v>2863322.8503449224</v>
      </c>
      <c r="AW50" s="77">
        <f t="shared" si="27"/>
        <v>1993458.8678059159</v>
      </c>
      <c r="AX50" s="77">
        <f t="shared" si="27"/>
        <v>2433313.9562831526</v>
      </c>
      <c r="AY50" s="77">
        <f t="shared" si="27"/>
        <v>2516857.4749742113</v>
      </c>
      <c r="AZ50" s="77">
        <f t="shared" si="27"/>
        <v>2672725.5963734523</v>
      </c>
      <c r="BA50" s="77">
        <f t="shared" si="27"/>
        <v>2913015.2169041568</v>
      </c>
      <c r="BB50" s="77">
        <f t="shared" si="27"/>
        <v>2903372.7918431386</v>
      </c>
      <c r="BC50" s="77">
        <f t="shared" si="27"/>
        <v>2843998.4379683072</v>
      </c>
      <c r="BD50" s="77">
        <f t="shared" si="27"/>
        <v>3246069.3730300153</v>
      </c>
      <c r="BE50" s="77">
        <f t="shared" si="27"/>
        <v>2420786.2144099525</v>
      </c>
      <c r="BF50" s="77">
        <f t="shared" si="27"/>
        <v>2615318.765216561</v>
      </c>
      <c r="BG50" s="77">
        <f t="shared" si="27"/>
        <v>3155600.0732483575</v>
      </c>
    </row>
    <row r="51" spans="1:59" ht="13.5" thickBot="1" x14ac:dyDescent="0.25">
      <c r="A51" s="29"/>
      <c r="B51" s="30"/>
      <c r="C51" s="30"/>
      <c r="D51" s="25"/>
      <c r="E51" s="25"/>
      <c r="F51" s="31"/>
      <c r="G51" s="77" t="s">
        <v>24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</row>
    <row r="52" spans="1:59" ht="14.25" thickTop="1" thickBot="1" x14ac:dyDescent="0.25">
      <c r="A52" s="41" t="s">
        <v>63</v>
      </c>
      <c r="B52" s="42"/>
      <c r="C52" s="42"/>
      <c r="D52" s="45"/>
      <c r="E52" s="109"/>
      <c r="F52" s="43" t="s">
        <v>21</v>
      </c>
      <c r="G52" s="83">
        <v>15899.673852470461</v>
      </c>
      <c r="H52" s="83">
        <v>16019.897083868247</v>
      </c>
      <c r="I52" s="83">
        <v>15155.395182770122</v>
      </c>
      <c r="J52" s="83">
        <v>17003.968297374773</v>
      </c>
      <c r="K52" s="83">
        <v>14759.188344553262</v>
      </c>
      <c r="L52" s="83">
        <v>13700.000000000004</v>
      </c>
      <c r="M52" s="83">
        <v>12700</v>
      </c>
      <c r="N52" s="83">
        <v>11599.999999999998</v>
      </c>
      <c r="O52" s="83">
        <v>12200.000000000004</v>
      </c>
      <c r="P52" s="83">
        <v>12000</v>
      </c>
      <c r="Q52" s="83">
        <v>17016.434651728014</v>
      </c>
      <c r="R52" s="83">
        <v>16844.548360746685</v>
      </c>
      <c r="S52" s="83">
        <v>16814.548360746681</v>
      </c>
      <c r="T52" s="83">
        <v>16524.548360746685</v>
      </c>
      <c r="U52" s="83">
        <v>15774.548360746681</v>
      </c>
      <c r="V52" s="83">
        <v>13857.200000000004</v>
      </c>
      <c r="W52" s="83">
        <v>13474.200000000004</v>
      </c>
      <c r="X52" s="83">
        <v>13599.2</v>
      </c>
      <c r="Y52" s="83">
        <v>13881.4</v>
      </c>
      <c r="Z52" s="83">
        <v>13387.000000000007</v>
      </c>
      <c r="AA52" s="83">
        <v>13126.6</v>
      </c>
      <c r="AB52" s="83">
        <v>13041.6</v>
      </c>
      <c r="AC52" s="83">
        <v>13476.7</v>
      </c>
      <c r="AD52" s="83">
        <v>13877.200000000003</v>
      </c>
      <c r="AE52" s="83">
        <v>15269.100000000002</v>
      </c>
      <c r="AF52" s="83">
        <v>12692.296163394276</v>
      </c>
      <c r="AG52" s="83">
        <v>12897.589618597305</v>
      </c>
      <c r="AH52" s="83">
        <v>12326.480575985775</v>
      </c>
      <c r="AI52" s="83">
        <v>11882.626351158655</v>
      </c>
      <c r="AJ52" s="83">
        <v>11433.577182829935</v>
      </c>
      <c r="AK52" s="83">
        <v>11573.595598419108</v>
      </c>
      <c r="AL52" s="83">
        <v>9894.2957961714692</v>
      </c>
      <c r="AM52" s="83">
        <v>9496.4803435742942</v>
      </c>
      <c r="AN52" s="83">
        <v>9109.6461087260577</v>
      </c>
      <c r="AO52" s="83">
        <v>9397.1654721211871</v>
      </c>
      <c r="AP52" s="83">
        <v>9680.4249301592808</v>
      </c>
      <c r="AQ52" s="83">
        <v>9660.6368957959749</v>
      </c>
      <c r="AR52" s="83">
        <v>9743.6530607216118</v>
      </c>
      <c r="AS52" s="83">
        <v>9839.5070267096944</v>
      </c>
      <c r="AT52" s="83">
        <v>9810.9576124814848</v>
      </c>
      <c r="AU52" s="83">
        <v>9789.221546747478</v>
      </c>
      <c r="AV52" s="83">
        <v>10188.145226131976</v>
      </c>
      <c r="AW52" s="83">
        <v>10241.07000248236</v>
      </c>
      <c r="AX52" s="83">
        <v>10111.284653250515</v>
      </c>
      <c r="AY52" s="83">
        <v>10155.682106124561</v>
      </c>
      <c r="AZ52" s="83">
        <v>10497.125663617457</v>
      </c>
      <c r="BA52" s="83">
        <v>10410.940440585957</v>
      </c>
      <c r="BB52" s="83">
        <v>10515.986129999883</v>
      </c>
      <c r="BC52" s="83">
        <v>10526.491754140272</v>
      </c>
      <c r="BD52" s="83">
        <v>10400.633150436053</v>
      </c>
      <c r="BE52" s="83">
        <v>11558.361516432913</v>
      </c>
      <c r="BF52" s="83">
        <v>11199.606204813144</v>
      </c>
      <c r="BG52" s="83">
        <v>10863.430039661085</v>
      </c>
    </row>
    <row r="53" spans="1:59" ht="13.5" thickTop="1" x14ac:dyDescent="0.2">
      <c r="A53" s="30"/>
      <c r="B53" s="30"/>
      <c r="C53" s="30"/>
      <c r="D53" s="25"/>
      <c r="E53" s="25"/>
      <c r="F53" s="25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</row>
    <row r="54" spans="1:59" x14ac:dyDescent="0.2">
      <c r="B54" s="25"/>
      <c r="D54" s="11" t="s">
        <v>5</v>
      </c>
      <c r="F54" s="26" t="s">
        <v>6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2400</v>
      </c>
      <c r="R54" s="75">
        <v>2400</v>
      </c>
      <c r="S54" s="75">
        <v>2400</v>
      </c>
      <c r="T54" s="75">
        <v>2400</v>
      </c>
      <c r="U54" s="75">
        <v>2400</v>
      </c>
      <c r="V54" s="75">
        <v>1500</v>
      </c>
      <c r="W54" s="75">
        <v>1500</v>
      </c>
      <c r="X54" s="75">
        <v>1500</v>
      </c>
      <c r="Y54" s="75">
        <v>1500</v>
      </c>
      <c r="Z54" s="75">
        <v>1500</v>
      </c>
      <c r="AA54" s="75">
        <v>1500</v>
      </c>
      <c r="AB54" s="75">
        <v>1500</v>
      </c>
      <c r="AC54" s="75">
        <v>1500</v>
      </c>
      <c r="AD54" s="75">
        <v>1470</v>
      </c>
      <c r="AE54" s="75">
        <v>2590</v>
      </c>
      <c r="AF54" s="75">
        <v>243.27976861383769</v>
      </c>
      <c r="AG54" s="75">
        <v>243.27976861383769</v>
      </c>
      <c r="AH54" s="75">
        <v>243.27976861383769</v>
      </c>
      <c r="AI54" s="75">
        <v>247.5782891857483</v>
      </c>
      <c r="AJ54" s="75">
        <v>250.0052274203596</v>
      </c>
      <c r="AK54" s="75">
        <v>218.19707158764052</v>
      </c>
      <c r="AL54" s="75">
        <v>218.19707158764052</v>
      </c>
      <c r="AM54" s="75">
        <v>218.19707158764052</v>
      </c>
      <c r="AN54" s="75">
        <v>218.19707158764052</v>
      </c>
      <c r="AO54" s="75">
        <v>218.19707158764052</v>
      </c>
      <c r="AP54" s="75">
        <v>218.19707158764052</v>
      </c>
      <c r="AQ54" s="75">
        <v>245.39285012690328</v>
      </c>
      <c r="AR54" s="75">
        <v>278.29999999999995</v>
      </c>
      <c r="AS54" s="75">
        <v>461.33732300333293</v>
      </c>
      <c r="AT54" s="75">
        <v>533.31881396214283</v>
      </c>
      <c r="AU54" s="75">
        <v>638.49835165223965</v>
      </c>
      <c r="AV54" s="75">
        <v>397.1769247689449</v>
      </c>
      <c r="AW54" s="75">
        <v>425.51026677329139</v>
      </c>
      <c r="AX54" s="75">
        <v>457.12340748375459</v>
      </c>
      <c r="AY54" s="75">
        <v>489.47585279069096</v>
      </c>
      <c r="AZ54" s="75">
        <v>521.86862384688061</v>
      </c>
      <c r="BA54" s="75">
        <v>554.2613949030706</v>
      </c>
      <c r="BB54" s="75">
        <v>586.65416595926058</v>
      </c>
      <c r="BC54" s="75">
        <v>619.04693701545057</v>
      </c>
      <c r="BD54" s="75">
        <v>651.6570168806403</v>
      </c>
      <c r="BE54" s="75">
        <v>1263.8691386185549</v>
      </c>
      <c r="BF54" s="75">
        <v>1320.817918092325</v>
      </c>
      <c r="BG54" s="75">
        <v>1377.7666975660959</v>
      </c>
    </row>
    <row r="55" spans="1:59" x14ac:dyDescent="0.2">
      <c r="D55" s="11" t="s">
        <v>7</v>
      </c>
      <c r="F55" s="26" t="s">
        <v>8</v>
      </c>
      <c r="G55" s="76">
        <v>2776.9559028802928</v>
      </c>
      <c r="H55" s="76">
        <v>2321.7172302769663</v>
      </c>
      <c r="I55" s="76">
        <v>2230.6694957563</v>
      </c>
      <c r="J55" s="76">
        <v>2549.33656657863</v>
      </c>
      <c r="K55" s="76">
        <v>2367.2410975372991</v>
      </c>
      <c r="L55" s="76">
        <v>1800.0000000000002</v>
      </c>
      <c r="M55" s="76">
        <v>1699.9999999999998</v>
      </c>
      <c r="N55" s="76">
        <v>1499.9999999999998</v>
      </c>
      <c r="O55" s="76">
        <v>1699.9999999999998</v>
      </c>
      <c r="P55" s="76">
        <v>1600</v>
      </c>
      <c r="Q55" s="76">
        <v>1829.9999999999993</v>
      </c>
      <c r="R55" s="76">
        <v>1729.9999999999998</v>
      </c>
      <c r="S55" s="76">
        <v>1710.0000000000002</v>
      </c>
      <c r="T55" s="76">
        <v>1739.9999999999998</v>
      </c>
      <c r="U55" s="76">
        <v>1650</v>
      </c>
      <c r="V55" s="76">
        <v>1606.6000000000001</v>
      </c>
      <c r="W55" s="76">
        <v>1600.8000000000002</v>
      </c>
      <c r="X55" s="76">
        <v>1507.6000000000001</v>
      </c>
      <c r="Y55" s="76">
        <v>1517.1999999999998</v>
      </c>
      <c r="Z55" s="76">
        <v>1486.6</v>
      </c>
      <c r="AA55" s="76">
        <v>1454.9000000000003</v>
      </c>
      <c r="AB55" s="76">
        <v>1471.4</v>
      </c>
      <c r="AC55" s="76">
        <v>1521.6000000000001</v>
      </c>
      <c r="AD55" s="76">
        <v>1571.7000000000003</v>
      </c>
      <c r="AE55" s="76">
        <v>1621.6000000000001</v>
      </c>
      <c r="AF55" s="76">
        <v>1429.1959611918894</v>
      </c>
      <c r="AG55" s="76">
        <v>1482.4948055543277</v>
      </c>
      <c r="AH55" s="76">
        <v>1452.2824670501809</v>
      </c>
      <c r="AI55" s="76">
        <v>1422.1485439592816</v>
      </c>
      <c r="AJ55" s="76">
        <v>1392.0146208683823</v>
      </c>
      <c r="AK55" s="76">
        <v>1556.1986847080429</v>
      </c>
      <c r="AL55" s="76">
        <v>1135.3956139583986</v>
      </c>
      <c r="AM55" s="76">
        <v>1293.6928419914332</v>
      </c>
      <c r="AN55" s="76">
        <v>1156.2423791144201</v>
      </c>
      <c r="AO55" s="76">
        <v>1232.6512673853961</v>
      </c>
      <c r="AP55" s="76">
        <v>991.04940351989512</v>
      </c>
      <c r="AQ55" s="76">
        <v>931.24206792033135</v>
      </c>
      <c r="AR55" s="76">
        <v>930.91572537479806</v>
      </c>
      <c r="AS55" s="76">
        <v>886.32948315188821</v>
      </c>
      <c r="AT55" s="76">
        <v>891.93058409815205</v>
      </c>
      <c r="AU55" s="76">
        <v>1013.8832877879427</v>
      </c>
      <c r="AV55" s="76">
        <v>1248.9951011083124</v>
      </c>
      <c r="AW55" s="76">
        <v>1245.5459431456027</v>
      </c>
      <c r="AX55" s="76">
        <v>1181.2240200988986</v>
      </c>
      <c r="AY55" s="76">
        <v>1178.514207461096</v>
      </c>
      <c r="AZ55" s="76">
        <v>1203.8098995546127</v>
      </c>
      <c r="BA55" s="76">
        <v>1185.8662125631618</v>
      </c>
      <c r="BB55" s="76">
        <v>1196.2764187818882</v>
      </c>
      <c r="BC55" s="76">
        <v>1195.5057072916823</v>
      </c>
      <c r="BD55" s="76">
        <v>1159.0100537460162</v>
      </c>
      <c r="BE55" s="76">
        <v>1433.4987269388093</v>
      </c>
      <c r="BF55" s="76">
        <v>1443.6128365571121</v>
      </c>
      <c r="BG55" s="76">
        <v>1453.7948539232871</v>
      </c>
    </row>
    <row r="56" spans="1:59" x14ac:dyDescent="0.2">
      <c r="F56" s="26" t="s">
        <v>9</v>
      </c>
      <c r="G56" s="76">
        <v>6467.0803948825933</v>
      </c>
      <c r="H56" s="76">
        <v>6991.4382647379407</v>
      </c>
      <c r="I56" s="76">
        <v>7282.7481924353515</v>
      </c>
      <c r="J56" s="76">
        <v>7515.7961345932817</v>
      </c>
      <c r="K56" s="76">
        <v>6234.0324527246612</v>
      </c>
      <c r="L56" s="76">
        <v>5300.0000000000018</v>
      </c>
      <c r="M56" s="76">
        <v>4900.0000000000009</v>
      </c>
      <c r="N56" s="76">
        <v>4399.9999999999991</v>
      </c>
      <c r="O56" s="76">
        <v>4800.0000000000018</v>
      </c>
      <c r="P56" s="76">
        <v>4900.0000000000009</v>
      </c>
      <c r="Q56" s="76">
        <v>4060.0000000000009</v>
      </c>
      <c r="R56" s="76">
        <v>3839.9999999999995</v>
      </c>
      <c r="S56" s="76">
        <v>3799.9999999999995</v>
      </c>
      <c r="T56" s="76">
        <v>3870.0000000000018</v>
      </c>
      <c r="U56" s="76">
        <v>3669.9999999999986</v>
      </c>
      <c r="V56" s="76">
        <v>4292.8550000000005</v>
      </c>
      <c r="W56" s="76">
        <v>4030.8400000000006</v>
      </c>
      <c r="X56" s="76">
        <v>4017.2149999999997</v>
      </c>
      <c r="Y56" s="76">
        <v>4047.2550000000001</v>
      </c>
      <c r="Z56" s="76">
        <v>3934.1550000000007</v>
      </c>
      <c r="AA56" s="76">
        <v>3915.52</v>
      </c>
      <c r="AB56" s="76">
        <v>3917.8650000000002</v>
      </c>
      <c r="AC56" s="76">
        <v>4102.66</v>
      </c>
      <c r="AD56" s="76">
        <v>4287.4900000000007</v>
      </c>
      <c r="AE56" s="76">
        <v>4472.6149999999998</v>
      </c>
      <c r="AF56" s="76">
        <v>4469.8367302092374</v>
      </c>
      <c r="AG56" s="76">
        <v>4670.9906031940691</v>
      </c>
      <c r="AH56" s="76">
        <v>4389.1532855597761</v>
      </c>
      <c r="AI56" s="76">
        <v>4107.2330716314818</v>
      </c>
      <c r="AJ56" s="76">
        <v>3825.3128577031857</v>
      </c>
      <c r="AK56" s="76">
        <v>3381.1113075332801</v>
      </c>
      <c r="AL56" s="76">
        <v>2704.2112273993812</v>
      </c>
      <c r="AM56" s="76">
        <v>2605.2591365311582</v>
      </c>
      <c r="AN56" s="76">
        <v>2212.6213649061701</v>
      </c>
      <c r="AO56" s="76">
        <v>2410.1844619366748</v>
      </c>
      <c r="AP56" s="76">
        <v>2560.611240646901</v>
      </c>
      <c r="AQ56" s="76">
        <v>2387.5690871632592</v>
      </c>
      <c r="AR56" s="76">
        <v>2429.6376711980338</v>
      </c>
      <c r="AS56" s="76">
        <v>2292.5779163628267</v>
      </c>
      <c r="AT56" s="76">
        <v>2216.3749379889068</v>
      </c>
      <c r="AU56" s="76">
        <v>2463.6820026345117</v>
      </c>
      <c r="AV56" s="76">
        <v>2725.2123887605999</v>
      </c>
      <c r="AW56" s="76">
        <v>2751.7731735193452</v>
      </c>
      <c r="AX56" s="76">
        <v>2657.9961808164285</v>
      </c>
      <c r="AY56" s="76">
        <v>2685.4830236001239</v>
      </c>
      <c r="AZ56" s="76">
        <v>2803.9877567606054</v>
      </c>
      <c r="BA56" s="76">
        <v>3166.6099213758876</v>
      </c>
      <c r="BB56" s="76">
        <v>3200.9567405490247</v>
      </c>
      <c r="BC56" s="76">
        <v>3199.2796308981888</v>
      </c>
      <c r="BD56" s="76">
        <v>3099.6494036899135</v>
      </c>
      <c r="BE56" s="76">
        <v>2863.8793534672191</v>
      </c>
      <c r="BF56" s="76">
        <v>2626.2024403536457</v>
      </c>
      <c r="BG56" s="76">
        <v>2388.6803349489055</v>
      </c>
    </row>
    <row r="57" spans="1:59" x14ac:dyDescent="0.2">
      <c r="D57" s="12"/>
      <c r="F57" s="26" t="s">
        <v>6</v>
      </c>
      <c r="G57" s="76">
        <v>1406.5142208572092</v>
      </c>
      <c r="H57" s="76">
        <v>1486.1282333585602</v>
      </c>
      <c r="I57" s="76">
        <v>981.90615418333448</v>
      </c>
      <c r="J57" s="76">
        <v>1300.3622041887402</v>
      </c>
      <c r="K57" s="76">
        <v>1008.4441583504515</v>
      </c>
      <c r="L57" s="76">
        <v>1300.0000000000005</v>
      </c>
      <c r="M57" s="76">
        <v>1200.0000000000005</v>
      </c>
      <c r="N57" s="76">
        <v>1100</v>
      </c>
      <c r="O57" s="76">
        <v>1200.0000000000005</v>
      </c>
      <c r="P57" s="76">
        <v>1100</v>
      </c>
      <c r="Q57" s="76">
        <v>2230</v>
      </c>
      <c r="R57" s="76">
        <v>2110</v>
      </c>
      <c r="S57" s="76">
        <v>2090</v>
      </c>
      <c r="T57" s="76">
        <v>2130</v>
      </c>
      <c r="U57" s="76">
        <v>2020.0000000000002</v>
      </c>
      <c r="V57" s="76">
        <v>1055.345</v>
      </c>
      <c r="W57" s="76">
        <v>977.76</v>
      </c>
      <c r="X57" s="76">
        <v>1011.1850000000002</v>
      </c>
      <c r="Y57" s="76">
        <v>1046.0450000000001</v>
      </c>
      <c r="Z57" s="76">
        <v>1016.0450000000001</v>
      </c>
      <c r="AA57" s="76">
        <v>986.18000000000006</v>
      </c>
      <c r="AB57" s="76">
        <v>971.13500000000022</v>
      </c>
      <c r="AC57" s="76">
        <v>998.6400000000001</v>
      </c>
      <c r="AD57" s="76">
        <v>1025.9100000000001</v>
      </c>
      <c r="AE57" s="76">
        <v>1053.3850000000002</v>
      </c>
      <c r="AF57" s="76">
        <v>1059.7731078406819</v>
      </c>
      <c r="AG57" s="76">
        <v>1088.0348069292831</v>
      </c>
      <c r="AH57" s="76">
        <v>1006.4956596838582</v>
      </c>
      <c r="AI57" s="76">
        <v>924.85961339206347</v>
      </c>
      <c r="AJ57" s="76">
        <v>843.2235671002685</v>
      </c>
      <c r="AK57" s="76">
        <v>942.34042540131486</v>
      </c>
      <c r="AL57" s="76">
        <v>712.30542850491463</v>
      </c>
      <c r="AM57" s="76">
        <v>691.61284198106262</v>
      </c>
      <c r="AN57" s="76">
        <v>600.7480766540375</v>
      </c>
      <c r="AO57" s="76">
        <v>606.68761349821216</v>
      </c>
      <c r="AP57" s="76">
        <v>653.30634059626902</v>
      </c>
      <c r="AQ57" s="76">
        <v>730.75771693601041</v>
      </c>
      <c r="AR57" s="76">
        <v>755.53646101879258</v>
      </c>
      <c r="AS57" s="76">
        <v>709.06684860270173</v>
      </c>
      <c r="AT57" s="76">
        <v>714.66794954896545</v>
      </c>
      <c r="AU57" s="76">
        <v>765.26497964575265</v>
      </c>
      <c r="AV57" s="76">
        <v>814.53282367918359</v>
      </c>
      <c r="AW57" s="76">
        <v>825.73670590199515</v>
      </c>
      <c r="AX57" s="76">
        <v>802.44060684629471</v>
      </c>
      <c r="AY57" s="76">
        <v>820.59265479294618</v>
      </c>
      <c r="AZ57" s="76">
        <v>856.66822576764241</v>
      </c>
      <c r="BA57" s="76">
        <v>805.80686851499922</v>
      </c>
      <c r="BB57" s="76">
        <v>806.34345398565142</v>
      </c>
      <c r="BC57" s="76">
        <v>799.60981042805292</v>
      </c>
      <c r="BD57" s="76">
        <v>768.27781184474793</v>
      </c>
      <c r="BE57" s="76">
        <v>758.31677023332486</v>
      </c>
      <c r="BF57" s="76">
        <v>705.95312937346227</v>
      </c>
      <c r="BG57" s="76">
        <v>653.68515643798219</v>
      </c>
    </row>
    <row r="58" spans="1:59" x14ac:dyDescent="0.2">
      <c r="B58" s="12"/>
      <c r="E58" s="27"/>
      <c r="F58" s="13" t="s">
        <v>10</v>
      </c>
      <c r="G58" s="75">
        <f>SUM(G55:G57)</f>
        <v>10650.550518620095</v>
      </c>
      <c r="H58" s="75">
        <f t="shared" ref="H58" si="28">SUM(H55:H57)</f>
        <v>10799.283728373468</v>
      </c>
      <c r="I58" s="75">
        <f t="shared" ref="I58" si="29">SUM(I55:I57)</f>
        <v>10495.323842374986</v>
      </c>
      <c r="J58" s="75">
        <f t="shared" ref="J58" si="30">SUM(J55:J57)</f>
        <v>11365.494905360651</v>
      </c>
      <c r="K58" s="75">
        <f t="shared" ref="K58" si="31">SUM(K55:K57)</f>
        <v>9609.717708612412</v>
      </c>
      <c r="L58" s="75">
        <f t="shared" ref="L58" si="32">SUM(L55:L57)</f>
        <v>8400.0000000000018</v>
      </c>
      <c r="M58" s="75">
        <f t="shared" ref="M58" si="33">SUM(M55:M57)</f>
        <v>7800.0000000000018</v>
      </c>
      <c r="N58" s="75">
        <f t="shared" ref="N58" si="34">SUM(N55:N57)</f>
        <v>6999.9999999999991</v>
      </c>
      <c r="O58" s="75">
        <f t="shared" ref="O58" si="35">SUM(O55:O57)</f>
        <v>7700.0000000000018</v>
      </c>
      <c r="P58" s="75">
        <f t="shared" ref="P58" si="36">SUM(P55:P57)</f>
        <v>7600.0000000000009</v>
      </c>
      <c r="Q58" s="75">
        <f t="shared" ref="Q58" si="37">SUM(Q55:Q57)</f>
        <v>8120</v>
      </c>
      <c r="R58" s="75">
        <f t="shared" ref="R58" si="38">SUM(R55:R57)</f>
        <v>7679.9999999999991</v>
      </c>
      <c r="S58" s="75">
        <f t="shared" ref="S58" si="39">SUM(S55:S57)</f>
        <v>7600</v>
      </c>
      <c r="T58" s="75">
        <f t="shared" ref="T58" si="40">SUM(T55:T57)</f>
        <v>7740.0000000000018</v>
      </c>
      <c r="U58" s="75">
        <f t="shared" ref="U58" si="41">SUM(U55:U57)</f>
        <v>7339.9999999999982</v>
      </c>
      <c r="V58" s="75">
        <f t="shared" ref="V58" si="42">SUM(V55:V57)</f>
        <v>6954.8000000000011</v>
      </c>
      <c r="W58" s="75">
        <f t="shared" ref="W58" si="43">SUM(W55:W57)</f>
        <v>6609.4000000000015</v>
      </c>
      <c r="X58" s="75">
        <f t="shared" ref="X58" si="44">SUM(X55:X57)</f>
        <v>6536</v>
      </c>
      <c r="Y58" s="75">
        <f t="shared" ref="Y58" si="45">SUM(Y55:Y57)</f>
        <v>6610.5</v>
      </c>
      <c r="Z58" s="75">
        <f t="shared" ref="Z58" si="46">SUM(Z55:Z57)</f>
        <v>6436.8000000000011</v>
      </c>
      <c r="AA58" s="75">
        <f t="shared" ref="AA58" si="47">SUM(AA55:AA57)</f>
        <v>6356.6</v>
      </c>
      <c r="AB58" s="75">
        <f t="shared" ref="AB58" si="48">SUM(AB55:AB57)</f>
        <v>6360.4000000000005</v>
      </c>
      <c r="AC58" s="75">
        <f t="shared" ref="AC58" si="49">SUM(AC55:AC57)</f>
        <v>6622.9000000000005</v>
      </c>
      <c r="AD58" s="75">
        <f t="shared" ref="AD58" si="50">SUM(AD55:AD57)</f>
        <v>6885.1</v>
      </c>
      <c r="AE58" s="75">
        <f t="shared" ref="AE58" si="51">SUM(AE55:AE57)</f>
        <v>7147.6</v>
      </c>
      <c r="AF58" s="75">
        <f t="shared" ref="AF58" si="52">SUM(AF55:AF57)</f>
        <v>6958.8057992418089</v>
      </c>
      <c r="AG58" s="75">
        <f t="shared" ref="AG58" si="53">SUM(AG55:AG57)</f>
        <v>7241.5202156776795</v>
      </c>
      <c r="AH58" s="75">
        <f t="shared" ref="AH58" si="54">SUM(AH55:AH57)</f>
        <v>6847.9314122938158</v>
      </c>
      <c r="AI58" s="75">
        <f t="shared" ref="AI58" si="55">SUM(AI55:AI57)</f>
        <v>6454.2412289828271</v>
      </c>
      <c r="AJ58" s="75">
        <f t="shared" ref="AJ58" si="56">SUM(AJ55:AJ57)</f>
        <v>6060.5510456718357</v>
      </c>
      <c r="AK58" s="75">
        <f t="shared" ref="AK58" si="57">SUM(AK55:AK57)</f>
        <v>5879.6504176426379</v>
      </c>
      <c r="AL58" s="75">
        <f t="shared" ref="AL58" si="58">SUM(AL55:AL57)</f>
        <v>4551.9122698626943</v>
      </c>
      <c r="AM58" s="75">
        <f t="shared" ref="AM58" si="59">SUM(AM55:AM57)</f>
        <v>4590.5648205036541</v>
      </c>
      <c r="AN58" s="75">
        <f t="shared" ref="AN58" si="60">SUM(AN55:AN57)</f>
        <v>3969.6118206746278</v>
      </c>
      <c r="AO58" s="75">
        <f t="shared" ref="AO58" si="61">SUM(AO55:AO57)</f>
        <v>4249.5233428202828</v>
      </c>
      <c r="AP58" s="75">
        <f t="shared" ref="AP58" si="62">SUM(AP55:AP57)</f>
        <v>4204.9669847630657</v>
      </c>
      <c r="AQ58" s="75">
        <f t="shared" ref="AQ58" si="63">SUM(AQ55:AQ57)</f>
        <v>4049.5688720196013</v>
      </c>
      <c r="AR58" s="75">
        <f t="shared" ref="AR58" si="64">SUM(AR55:AR57)</f>
        <v>4116.0898575916244</v>
      </c>
      <c r="AS58" s="75">
        <f t="shared" ref="AS58" si="65">SUM(AS55:AS57)</f>
        <v>3887.9742481174167</v>
      </c>
      <c r="AT58" s="75">
        <f t="shared" ref="AT58" si="66">SUM(AT55:AT57)</f>
        <v>3822.9734716360244</v>
      </c>
      <c r="AU58" s="75">
        <f t="shared" ref="AU58" si="67">SUM(AU55:AU57)</f>
        <v>4242.830270068207</v>
      </c>
      <c r="AV58" s="75">
        <f t="shared" ref="AV58" si="68">SUM(AV55:AV57)</f>
        <v>4788.7403135480963</v>
      </c>
      <c r="AW58" s="75">
        <f t="shared" ref="AW58" si="69">SUM(AW55:AW57)</f>
        <v>4823.0558225669429</v>
      </c>
      <c r="AX58" s="75">
        <f t="shared" ref="AX58" si="70">SUM(AX55:AX57)</f>
        <v>4641.660807761622</v>
      </c>
      <c r="AY58" s="75">
        <f t="shared" ref="AY58" si="71">SUM(AY55:AY57)</f>
        <v>4684.5898858541659</v>
      </c>
      <c r="AZ58" s="75">
        <f t="shared" ref="AZ58" si="72">SUM(AZ55:AZ57)</f>
        <v>4864.4658820828599</v>
      </c>
      <c r="BA58" s="75">
        <f t="shared" ref="BA58" si="73">SUM(BA55:BA57)</f>
        <v>5158.283002454049</v>
      </c>
      <c r="BB58" s="75">
        <f t="shared" ref="BB58" si="74">SUM(BB55:BB57)</f>
        <v>5203.5766133165644</v>
      </c>
      <c r="BC58" s="75">
        <f t="shared" ref="BC58" si="75">SUM(BC55:BC57)</f>
        <v>5194.395148617924</v>
      </c>
      <c r="BD58" s="75">
        <f t="shared" ref="BD58" si="76">SUM(BD55:BD57)</f>
        <v>5026.9372692806774</v>
      </c>
      <c r="BE58" s="75">
        <f t="shared" ref="BE58" si="77">SUM(BE55:BE57)</f>
        <v>5055.6948506393528</v>
      </c>
      <c r="BF58" s="75">
        <f t="shared" ref="BF58" si="78">SUM(BF55:BF57)</f>
        <v>4775.76840628422</v>
      </c>
      <c r="BG58" s="75">
        <f t="shared" ref="BG58" si="79">SUM(BG55:BG57)</f>
        <v>4496.1603453101743</v>
      </c>
    </row>
    <row r="59" spans="1:59" x14ac:dyDescent="0.2">
      <c r="B59" s="11" t="s">
        <v>25</v>
      </c>
      <c r="D59" s="11" t="s">
        <v>11</v>
      </c>
      <c r="F59" s="26" t="s">
        <v>6</v>
      </c>
      <c r="G59" s="75">
        <v>507.18385252267819</v>
      </c>
      <c r="H59" s="75">
        <v>525.2975615413452</v>
      </c>
      <c r="I59" s="75">
        <v>416.61530742934281</v>
      </c>
      <c r="J59" s="75">
        <v>543.41127056001244</v>
      </c>
      <c r="K59" s="75">
        <v>434.72901644800987</v>
      </c>
      <c r="L59" s="75">
        <v>500</v>
      </c>
      <c r="M59" s="75">
        <v>400.00000000000006</v>
      </c>
      <c r="N59" s="75">
        <v>400.00000000000006</v>
      </c>
      <c r="O59" s="75">
        <v>400.00000000000006</v>
      </c>
      <c r="P59" s="75">
        <v>400.00000000000006</v>
      </c>
      <c r="Q59" s="75">
        <v>1606.434651728016</v>
      </c>
      <c r="R59" s="75">
        <v>1624.5483607466829</v>
      </c>
      <c r="S59" s="75">
        <v>1624.5483607466829</v>
      </c>
      <c r="T59" s="75">
        <v>1624.5483607466829</v>
      </c>
      <c r="U59" s="75">
        <v>1624.5483607466829</v>
      </c>
      <c r="V59" s="75">
        <v>821</v>
      </c>
      <c r="W59" s="75">
        <v>827.99999999999989</v>
      </c>
      <c r="X59" s="75">
        <v>848.00000000000011</v>
      </c>
      <c r="Y59" s="75">
        <v>862.00000000000011</v>
      </c>
      <c r="Z59" s="75">
        <v>827.99999999999989</v>
      </c>
      <c r="AA59" s="75">
        <v>842</v>
      </c>
      <c r="AB59" s="75">
        <v>817</v>
      </c>
      <c r="AC59" s="75">
        <v>769</v>
      </c>
      <c r="AD59" s="75">
        <v>758</v>
      </c>
      <c r="AE59" s="75">
        <v>770</v>
      </c>
      <c r="AF59" s="75">
        <v>711.62209261930332</v>
      </c>
      <c r="AG59" s="75">
        <v>719.0415899340187</v>
      </c>
      <c r="AH59" s="75">
        <v>781.34929102347689</v>
      </c>
      <c r="AI59" s="75">
        <v>805.6158038361209</v>
      </c>
      <c r="AJ59" s="75">
        <v>782.07949264999218</v>
      </c>
      <c r="AK59" s="75">
        <v>693.7475724038668</v>
      </c>
      <c r="AL59" s="75">
        <v>558.93206404112323</v>
      </c>
      <c r="AM59" s="75">
        <v>452.43836018965783</v>
      </c>
      <c r="AN59" s="75">
        <v>446.86047465950588</v>
      </c>
      <c r="AO59" s="75">
        <v>457.5309979063988</v>
      </c>
      <c r="AP59" s="75">
        <v>559</v>
      </c>
      <c r="AQ59" s="75">
        <v>599.99999999999989</v>
      </c>
      <c r="AR59" s="75">
        <v>635.99999999999989</v>
      </c>
      <c r="AS59" s="75">
        <v>645</v>
      </c>
      <c r="AT59" s="75">
        <v>661</v>
      </c>
      <c r="AU59" s="75">
        <v>673.8230165659046</v>
      </c>
      <c r="AV59" s="75">
        <v>652.73357756022699</v>
      </c>
      <c r="AW59" s="75">
        <v>630.0926225195642</v>
      </c>
      <c r="AX59" s="75">
        <v>621.54119394813574</v>
      </c>
      <c r="AY59" s="75">
        <v>625.96328908393434</v>
      </c>
      <c r="AZ59" s="75">
        <v>600.99999999999989</v>
      </c>
      <c r="BA59" s="75">
        <v>558</v>
      </c>
      <c r="BB59" s="75">
        <v>503</v>
      </c>
      <c r="BC59" s="75">
        <v>501</v>
      </c>
      <c r="BD59" s="75">
        <v>483.99999999999994</v>
      </c>
      <c r="BE59" s="75">
        <v>531.99999999999989</v>
      </c>
      <c r="BF59" s="75">
        <v>499</v>
      </c>
      <c r="BG59" s="75">
        <v>483</v>
      </c>
    </row>
    <row r="60" spans="1:59" x14ac:dyDescent="0.2">
      <c r="D60" s="11" t="s">
        <v>12</v>
      </c>
      <c r="F60" s="26" t="s">
        <v>8</v>
      </c>
      <c r="G60" s="76">
        <v>1654.2812496088197</v>
      </c>
      <c r="H60" s="76">
        <v>1693.6688984090301</v>
      </c>
      <c r="I60" s="76">
        <v>1417.9553568075603</v>
      </c>
      <c r="J60" s="76">
        <v>1890.6071424100803</v>
      </c>
      <c r="K60" s="76">
        <v>1772.4441960094503</v>
      </c>
      <c r="L60" s="76">
        <v>1700.0000000000005</v>
      </c>
      <c r="M60" s="76">
        <v>1500.0000000000007</v>
      </c>
      <c r="N60" s="76">
        <v>1500.0000000000007</v>
      </c>
      <c r="O60" s="76">
        <v>1400.0000000000002</v>
      </c>
      <c r="P60" s="76">
        <v>1500.0000000000007</v>
      </c>
      <c r="Q60" s="76">
        <v>1550.0000000000007</v>
      </c>
      <c r="R60" s="76">
        <v>1600.0000000000005</v>
      </c>
      <c r="S60" s="76">
        <v>1590</v>
      </c>
      <c r="T60" s="76">
        <v>1470.0000000000002</v>
      </c>
      <c r="U60" s="76">
        <v>1350.0000000000002</v>
      </c>
      <c r="V60" s="76">
        <v>1594.59</v>
      </c>
      <c r="W60" s="76">
        <v>1545.0049999999999</v>
      </c>
      <c r="X60" s="76">
        <v>1578.5249999999996</v>
      </c>
      <c r="Y60" s="76">
        <v>1720.1149999999996</v>
      </c>
      <c r="Z60" s="76">
        <v>1665.05</v>
      </c>
      <c r="AA60" s="76">
        <v>1668.1499999999999</v>
      </c>
      <c r="AB60" s="76">
        <v>1665.2999999999997</v>
      </c>
      <c r="AC60" s="76">
        <v>1728.095</v>
      </c>
      <c r="AD60" s="76">
        <v>1842.55</v>
      </c>
      <c r="AE60" s="76">
        <v>1860.9549999999999</v>
      </c>
      <c r="AF60" s="76">
        <v>2255.3245873292967</v>
      </c>
      <c r="AG60" s="76">
        <v>2095.1759150817848</v>
      </c>
      <c r="AH60" s="76">
        <v>2067.6409028299522</v>
      </c>
      <c r="AI60" s="76">
        <v>1965.0511378981846</v>
      </c>
      <c r="AJ60" s="76">
        <v>1994.2619995531393</v>
      </c>
      <c r="AK60" s="76">
        <v>1883.6097186620702</v>
      </c>
      <c r="AL60" s="76">
        <v>1922.5114550647454</v>
      </c>
      <c r="AM60" s="76">
        <v>1673.6191410642639</v>
      </c>
      <c r="AN60" s="76">
        <v>1752.2998224527726</v>
      </c>
      <c r="AO60" s="76">
        <v>1781.0670769127833</v>
      </c>
      <c r="AP60" s="76">
        <v>1883.7962577279843</v>
      </c>
      <c r="AQ60" s="76">
        <v>1925.6993709579997</v>
      </c>
      <c r="AR60" s="76">
        <v>1883.8192132801025</v>
      </c>
      <c r="AS60" s="76">
        <v>1888.7379567429268</v>
      </c>
      <c r="AT60" s="76">
        <v>1888.7379567429268</v>
      </c>
      <c r="AU60" s="76">
        <v>1550.0835774492618</v>
      </c>
      <c r="AV60" s="76">
        <v>1526.748898010243</v>
      </c>
      <c r="AW60" s="76">
        <v>1556.2704818604122</v>
      </c>
      <c r="AX60" s="76">
        <v>1578.7022234989659</v>
      </c>
      <c r="AY60" s="76">
        <v>1524.5333085964157</v>
      </c>
      <c r="AZ60" s="76">
        <v>1628.3423256630474</v>
      </c>
      <c r="BA60" s="76">
        <v>1458.1980765358983</v>
      </c>
      <c r="BB60" s="76">
        <v>1511.6309261182557</v>
      </c>
      <c r="BC60" s="76">
        <v>1540.9040764966137</v>
      </c>
      <c r="BD60" s="76">
        <v>1554.9439619211064</v>
      </c>
      <c r="BE60" s="76">
        <v>1750.2188503023667</v>
      </c>
      <c r="BF60" s="76">
        <v>1724.1769160915176</v>
      </c>
      <c r="BG60" s="76">
        <v>1697.9275066163577</v>
      </c>
    </row>
    <row r="61" spans="1:59" x14ac:dyDescent="0.2">
      <c r="F61" s="26" t="s">
        <v>9</v>
      </c>
      <c r="G61" s="76">
        <v>286.43849271198371</v>
      </c>
      <c r="H61" s="76">
        <v>229.15079416958699</v>
      </c>
      <c r="I61" s="76">
        <v>229.15079416958699</v>
      </c>
      <c r="J61" s="76">
        <v>286.43849271198371</v>
      </c>
      <c r="K61" s="76">
        <v>229.15079416958699</v>
      </c>
      <c r="L61" s="76">
        <v>100</v>
      </c>
      <c r="M61" s="76">
        <v>100</v>
      </c>
      <c r="N61" s="76">
        <v>100</v>
      </c>
      <c r="O61" s="76">
        <v>100</v>
      </c>
      <c r="P61" s="76">
        <v>100</v>
      </c>
      <c r="Q61" s="76">
        <v>50</v>
      </c>
      <c r="R61" s="76">
        <v>50</v>
      </c>
      <c r="S61" s="76">
        <v>50</v>
      </c>
      <c r="T61" s="76">
        <v>50</v>
      </c>
      <c r="U61" s="76">
        <v>40</v>
      </c>
      <c r="V61" s="76">
        <v>156.6</v>
      </c>
      <c r="W61" s="76">
        <v>153.57499999999999</v>
      </c>
      <c r="X61" s="76">
        <v>144.5</v>
      </c>
      <c r="Y61" s="76">
        <v>138.14999999999998</v>
      </c>
      <c r="Z61" s="76">
        <v>121.85</v>
      </c>
      <c r="AA61" s="76">
        <v>105.39999999999999</v>
      </c>
      <c r="AB61" s="76">
        <v>106.27499999999999</v>
      </c>
      <c r="AC61" s="76">
        <v>96.174999999999997</v>
      </c>
      <c r="AD61" s="76">
        <v>108.82499999999999</v>
      </c>
      <c r="AE61" s="76">
        <v>112.77499999999999</v>
      </c>
      <c r="AF61" s="76">
        <v>109.31108606728439</v>
      </c>
      <c r="AG61" s="76">
        <v>156.97925567046252</v>
      </c>
      <c r="AH61" s="76">
        <v>148.57760425106682</v>
      </c>
      <c r="AI61" s="76">
        <v>134.57485188540727</v>
      </c>
      <c r="AJ61" s="76">
        <v>120.57209951974777</v>
      </c>
      <c r="AK61" s="76">
        <v>100.87862859268424</v>
      </c>
      <c r="AL61" s="76">
        <v>94.997192544059942</v>
      </c>
      <c r="AM61" s="76">
        <v>81.722583301414716</v>
      </c>
      <c r="AN61" s="76">
        <v>86.763574153052147</v>
      </c>
      <c r="AO61" s="76">
        <v>100.76632651871165</v>
      </c>
      <c r="AP61" s="76">
        <v>88.561807611850156</v>
      </c>
      <c r="AQ61" s="76">
        <v>108.58047845985374</v>
      </c>
      <c r="AR61" s="76">
        <v>93.656008922477071</v>
      </c>
      <c r="AS61" s="76">
        <v>98.134089129014967</v>
      </c>
      <c r="AT61" s="76">
        <v>98.134089129014967</v>
      </c>
      <c r="AU61" s="76">
        <v>85.201987209233806</v>
      </c>
      <c r="AV61" s="76">
        <v>91.594523719204659</v>
      </c>
      <c r="AW61" s="76">
        <v>93.512620738252707</v>
      </c>
      <c r="AX61" s="76">
        <v>96.054120292619899</v>
      </c>
      <c r="AY61" s="76">
        <v>92.994518900723307</v>
      </c>
      <c r="AZ61" s="76">
        <v>101.36116343920487</v>
      </c>
      <c r="BA61" s="76">
        <v>115.98255740437921</v>
      </c>
      <c r="BB61" s="76">
        <v>119.48520588112528</v>
      </c>
      <c r="BC61" s="76">
        <v>123.03490360581998</v>
      </c>
      <c r="BD61" s="76">
        <v>124.40913372298577</v>
      </c>
      <c r="BE61" s="76">
        <v>138.0272472844635</v>
      </c>
      <c r="BF61" s="76">
        <v>137.08001709793606</v>
      </c>
      <c r="BG61" s="76">
        <v>136.37959942460577</v>
      </c>
    </row>
    <row r="62" spans="1:59" x14ac:dyDescent="0.2">
      <c r="F62" s="26" t="s">
        <v>6</v>
      </c>
      <c r="G62" s="76">
        <v>375.87998971974145</v>
      </c>
      <c r="H62" s="76">
        <v>395.66314707341201</v>
      </c>
      <c r="I62" s="76">
        <v>316.53051765872965</v>
      </c>
      <c r="J62" s="76">
        <v>395.66314707341201</v>
      </c>
      <c r="K62" s="76">
        <v>336.31367501240038</v>
      </c>
      <c r="L62" s="76">
        <v>500.00000000000011</v>
      </c>
      <c r="M62" s="76">
        <v>500.00000000000011</v>
      </c>
      <c r="N62" s="76">
        <v>500.00000000000011</v>
      </c>
      <c r="O62" s="76">
        <v>500.00000000000011</v>
      </c>
      <c r="P62" s="76">
        <v>500.00000000000011</v>
      </c>
      <c r="Q62" s="76">
        <v>1219.9999999999998</v>
      </c>
      <c r="R62" s="76">
        <v>1260</v>
      </c>
      <c r="S62" s="76">
        <v>1250</v>
      </c>
      <c r="T62" s="76">
        <v>1159.9999999999998</v>
      </c>
      <c r="U62" s="76">
        <v>1070.0000000000002</v>
      </c>
      <c r="V62" s="76">
        <v>561.30999999999995</v>
      </c>
      <c r="W62" s="76">
        <v>553.62</v>
      </c>
      <c r="X62" s="76">
        <v>544.07499999999993</v>
      </c>
      <c r="Y62" s="76">
        <v>602.43499999999995</v>
      </c>
      <c r="Z62" s="76">
        <v>584.29999999999995</v>
      </c>
      <c r="AA62" s="76">
        <v>574.75</v>
      </c>
      <c r="AB62" s="76">
        <v>584.82499999999993</v>
      </c>
      <c r="AC62" s="76">
        <v>597.73</v>
      </c>
      <c r="AD62" s="76">
        <v>573.52499999999998</v>
      </c>
      <c r="AE62" s="76">
        <v>604.27</v>
      </c>
      <c r="AF62" s="76">
        <v>804.68931444979683</v>
      </c>
      <c r="AG62" s="76">
        <v>753.49834360866794</v>
      </c>
      <c r="AH62" s="76">
        <v>742.28493951424798</v>
      </c>
      <c r="AI62" s="76">
        <v>710.69473017732003</v>
      </c>
      <c r="AJ62" s="76">
        <v>683.64141260686586</v>
      </c>
      <c r="AK62" s="76">
        <v>599.01285491030865</v>
      </c>
      <c r="AL62" s="76">
        <v>618.42411772685523</v>
      </c>
      <c r="AM62" s="76">
        <v>530.45277817676026</v>
      </c>
      <c r="AN62" s="76">
        <v>552.00133373722622</v>
      </c>
      <c r="AO62" s="76">
        <v>554.33811305200754</v>
      </c>
      <c r="AP62" s="76">
        <v>585.97978754487008</v>
      </c>
      <c r="AQ62" s="76">
        <v>724.40211184523866</v>
      </c>
      <c r="AR62" s="76">
        <v>694.63891890465175</v>
      </c>
      <c r="AS62" s="76">
        <v>711.81826621833306</v>
      </c>
      <c r="AT62" s="76">
        <v>711.81826621833306</v>
      </c>
      <c r="AU62" s="76">
        <v>607.3890773314082</v>
      </c>
      <c r="AV62" s="76">
        <v>518.85614227471592</v>
      </c>
      <c r="AW62" s="76">
        <v>569.80379680985834</v>
      </c>
      <c r="AX62" s="76">
        <v>550.74446012752696</v>
      </c>
      <c r="AY62" s="76">
        <v>523.14747729482463</v>
      </c>
      <c r="AZ62" s="76">
        <v>561.51958927510384</v>
      </c>
      <c r="BA62" s="76">
        <v>513.46120217120142</v>
      </c>
      <c r="BB62" s="76">
        <v>526.20299884479198</v>
      </c>
      <c r="BC62" s="76">
        <v>542.48302442877969</v>
      </c>
      <c r="BD62" s="76">
        <v>551.01594324995199</v>
      </c>
      <c r="BE62" s="76">
        <v>558.3324882300152</v>
      </c>
      <c r="BF62" s="76">
        <v>537.15012480787436</v>
      </c>
      <c r="BG62" s="76">
        <v>519.522434008289</v>
      </c>
    </row>
    <row r="63" spans="1:59" x14ac:dyDescent="0.2">
      <c r="F63" s="13" t="s">
        <v>10</v>
      </c>
      <c r="G63" s="75">
        <f>SUM(G60:G62)</f>
        <v>2316.5997320405449</v>
      </c>
      <c r="H63" s="75">
        <f t="shared" ref="H63" si="80">SUM(H60:H62)</f>
        <v>2318.4828396520293</v>
      </c>
      <c r="I63" s="75">
        <f t="shared" ref="I63" si="81">SUM(I60:I62)</f>
        <v>1963.636668635877</v>
      </c>
      <c r="J63" s="75">
        <f t="shared" ref="J63" si="82">SUM(J60:J62)</f>
        <v>2572.708782195476</v>
      </c>
      <c r="K63" s="75">
        <f t="shared" ref="K63" si="83">SUM(K60:K62)</f>
        <v>2337.9086651914376</v>
      </c>
      <c r="L63" s="75">
        <f t="shared" ref="L63" si="84">SUM(L60:L62)</f>
        <v>2300.0000000000005</v>
      </c>
      <c r="M63" s="75">
        <f t="shared" ref="M63" si="85">SUM(M60:M62)</f>
        <v>2100.0000000000009</v>
      </c>
      <c r="N63" s="75">
        <f t="shared" ref="N63" si="86">SUM(N60:N62)</f>
        <v>2100.0000000000009</v>
      </c>
      <c r="O63" s="75">
        <f t="shared" ref="O63" si="87">SUM(O60:O62)</f>
        <v>2000.0000000000005</v>
      </c>
      <c r="P63" s="75">
        <f t="shared" ref="P63" si="88">SUM(P60:P62)</f>
        <v>2100.0000000000009</v>
      </c>
      <c r="Q63" s="75">
        <f t="shared" ref="Q63" si="89">SUM(Q60:Q62)</f>
        <v>2820.0000000000005</v>
      </c>
      <c r="R63" s="75">
        <f t="shared" ref="R63" si="90">SUM(R60:R62)</f>
        <v>2910.0000000000005</v>
      </c>
      <c r="S63" s="75">
        <f t="shared" ref="S63" si="91">SUM(S60:S62)</f>
        <v>2890</v>
      </c>
      <c r="T63" s="75">
        <f t="shared" ref="T63" si="92">SUM(T60:T62)</f>
        <v>2680</v>
      </c>
      <c r="U63" s="75">
        <f t="shared" ref="U63" si="93">SUM(U60:U62)</f>
        <v>2460.0000000000005</v>
      </c>
      <c r="V63" s="75">
        <f t="shared" ref="V63" si="94">SUM(V60:V62)</f>
        <v>2312.5</v>
      </c>
      <c r="W63" s="75">
        <f t="shared" ref="W63" si="95">SUM(W60:W62)</f>
        <v>2252.1999999999998</v>
      </c>
      <c r="X63" s="75">
        <f t="shared" ref="X63" si="96">SUM(X60:X62)</f>
        <v>2267.0999999999995</v>
      </c>
      <c r="Y63" s="75">
        <f t="shared" ref="Y63" si="97">SUM(Y60:Y62)</f>
        <v>2460.6999999999994</v>
      </c>
      <c r="Z63" s="75">
        <f t="shared" ref="Z63" si="98">SUM(Z60:Z62)</f>
        <v>2371.1999999999998</v>
      </c>
      <c r="AA63" s="75">
        <f t="shared" ref="AA63" si="99">SUM(AA60:AA62)</f>
        <v>2348.3000000000002</v>
      </c>
      <c r="AB63" s="75">
        <f t="shared" ref="AB63" si="100">SUM(AB60:AB62)</f>
        <v>2356.3999999999996</v>
      </c>
      <c r="AC63" s="75">
        <f t="shared" ref="AC63" si="101">SUM(AC60:AC62)</f>
        <v>2422</v>
      </c>
      <c r="AD63" s="75">
        <f t="shared" ref="AD63" si="102">SUM(AD60:AD62)</f>
        <v>2524.9</v>
      </c>
      <c r="AE63" s="75">
        <f t="shared" ref="AE63" si="103">SUM(AE60:AE62)</f>
        <v>2578</v>
      </c>
      <c r="AF63" s="75">
        <f t="shared" ref="AF63" si="104">SUM(AF60:AF62)</f>
        <v>3169.324987846378</v>
      </c>
      <c r="AG63" s="75">
        <f t="shared" ref="AG63" si="105">SUM(AG60:AG62)</f>
        <v>3005.6535143609153</v>
      </c>
      <c r="AH63" s="75">
        <f t="shared" ref="AH63" si="106">SUM(AH60:AH62)</f>
        <v>2958.5034465952672</v>
      </c>
      <c r="AI63" s="75">
        <f t="shared" ref="AI63" si="107">SUM(AI60:AI62)</f>
        <v>2810.3207199609114</v>
      </c>
      <c r="AJ63" s="75">
        <f t="shared" ref="AJ63" si="108">SUM(AJ60:AJ62)</f>
        <v>2798.4755116797528</v>
      </c>
      <c r="AK63" s="75">
        <f t="shared" ref="AK63" si="109">SUM(AK60:AK62)</f>
        <v>2583.5012021650632</v>
      </c>
      <c r="AL63" s="75">
        <f t="shared" ref="AL63" si="110">SUM(AL60:AL62)</f>
        <v>2635.9327653356604</v>
      </c>
      <c r="AM63" s="75">
        <f t="shared" ref="AM63" si="111">SUM(AM60:AM62)</f>
        <v>2285.7945025424387</v>
      </c>
      <c r="AN63" s="75">
        <f t="shared" ref="AN63" si="112">SUM(AN60:AN62)</f>
        <v>2391.064730343051</v>
      </c>
      <c r="AO63" s="75">
        <f t="shared" ref="AO63" si="113">SUM(AO60:AO62)</f>
        <v>2436.1715164835023</v>
      </c>
      <c r="AP63" s="75">
        <f t="shared" ref="AP63" si="114">SUM(AP60:AP62)</f>
        <v>2558.3378528847043</v>
      </c>
      <c r="AQ63" s="75">
        <f t="shared" ref="AQ63" si="115">SUM(AQ60:AQ62)</f>
        <v>2758.681961263092</v>
      </c>
      <c r="AR63" s="75">
        <f t="shared" ref="AR63" si="116">SUM(AR60:AR62)</f>
        <v>2672.1141411072313</v>
      </c>
      <c r="AS63" s="75">
        <f t="shared" ref="AS63" si="117">SUM(AS60:AS62)</f>
        <v>2698.6903120902748</v>
      </c>
      <c r="AT63" s="75">
        <f t="shared" ref="AT63" si="118">SUM(AT60:AT62)</f>
        <v>2698.6903120902748</v>
      </c>
      <c r="AU63" s="75">
        <f t="shared" ref="AU63" si="119">SUM(AU60:AU62)</f>
        <v>2242.6746419899036</v>
      </c>
      <c r="AV63" s="75">
        <f t="shared" ref="AV63" si="120">SUM(AV60:AV62)</f>
        <v>2137.1995640041637</v>
      </c>
      <c r="AW63" s="75">
        <f t="shared" ref="AW63" si="121">SUM(AW60:AW62)</f>
        <v>2219.5868994085231</v>
      </c>
      <c r="AX63" s="75">
        <f t="shared" ref="AX63" si="122">SUM(AX60:AX62)</f>
        <v>2225.5008039191125</v>
      </c>
      <c r="AY63" s="75">
        <f t="shared" ref="AY63" si="123">SUM(AY60:AY62)</f>
        <v>2140.6753047919638</v>
      </c>
      <c r="AZ63" s="75">
        <f t="shared" ref="AZ63" si="124">SUM(AZ60:AZ62)</f>
        <v>2291.2230783773562</v>
      </c>
      <c r="BA63" s="75">
        <f t="shared" ref="BA63" si="125">SUM(BA60:BA62)</f>
        <v>2087.6418361114788</v>
      </c>
      <c r="BB63" s="75">
        <f t="shared" ref="BB63" si="126">SUM(BB60:BB62)</f>
        <v>2157.3191308441728</v>
      </c>
      <c r="BC63" s="75">
        <f t="shared" ref="BC63" si="127">SUM(BC60:BC62)</f>
        <v>2206.4220045312131</v>
      </c>
      <c r="BD63" s="75">
        <f t="shared" ref="BD63" si="128">SUM(BD60:BD62)</f>
        <v>2230.369038894044</v>
      </c>
      <c r="BE63" s="75">
        <f t="shared" ref="BE63" si="129">SUM(BE60:BE62)</f>
        <v>2446.5785858168456</v>
      </c>
      <c r="BF63" s="75">
        <f t="shared" ref="BF63" si="130">SUM(BF60:BF62)</f>
        <v>2398.4070579973277</v>
      </c>
      <c r="BG63" s="75">
        <f t="shared" ref="BG63" si="131">SUM(BG60:BG62)</f>
        <v>2353.8295400492525</v>
      </c>
    </row>
    <row r="64" spans="1:59" x14ac:dyDescent="0.2">
      <c r="D64" s="11" t="s">
        <v>13</v>
      </c>
      <c r="F64" s="26" t="s">
        <v>8</v>
      </c>
      <c r="G64" s="75">
        <v>2425.3397492871482</v>
      </c>
      <c r="H64" s="75">
        <v>2376.8329543014047</v>
      </c>
      <c r="I64" s="75">
        <v>2279.8193643299192</v>
      </c>
      <c r="J64" s="75">
        <v>2522.3533392586337</v>
      </c>
      <c r="K64" s="75">
        <v>2376.8329543014047</v>
      </c>
      <c r="L64" s="75">
        <v>2500</v>
      </c>
      <c r="M64" s="75">
        <v>2400.0000000000005</v>
      </c>
      <c r="N64" s="75">
        <v>2100.0000000000005</v>
      </c>
      <c r="O64" s="75">
        <v>2100.0000000000005</v>
      </c>
      <c r="P64" s="75">
        <v>1900</v>
      </c>
      <c r="Q64" s="75">
        <v>2070</v>
      </c>
      <c r="R64" s="75">
        <v>2230.0000000000005</v>
      </c>
      <c r="S64" s="75">
        <v>2300</v>
      </c>
      <c r="T64" s="75">
        <v>2080</v>
      </c>
      <c r="U64" s="75">
        <v>1949.9999999999995</v>
      </c>
      <c r="V64" s="75">
        <v>2268.8999999999996</v>
      </c>
      <c r="W64" s="75">
        <v>2284.6</v>
      </c>
      <c r="X64" s="75">
        <v>2448.1</v>
      </c>
      <c r="Y64" s="75">
        <v>2448.2000000000003</v>
      </c>
      <c r="Z64" s="75">
        <v>2251</v>
      </c>
      <c r="AA64" s="75">
        <v>2079.7000000000003</v>
      </c>
      <c r="AB64" s="75">
        <v>2007.7999999999997</v>
      </c>
      <c r="AC64" s="75">
        <v>2162.8000000000002</v>
      </c>
      <c r="AD64" s="75">
        <v>2239.1999999999998</v>
      </c>
      <c r="AE64" s="75">
        <v>2183.5</v>
      </c>
      <c r="AF64" s="75">
        <v>1609.2635150729459</v>
      </c>
      <c r="AG64" s="75">
        <v>1688.0945300108522</v>
      </c>
      <c r="AH64" s="75">
        <v>1495.4166574593776</v>
      </c>
      <c r="AI64" s="75">
        <v>1564.8703091930486</v>
      </c>
      <c r="AJ64" s="75">
        <v>1542.465905407993</v>
      </c>
      <c r="AK64" s="75">
        <v>2198.499334619898</v>
      </c>
      <c r="AL64" s="75">
        <v>1929.3216253443525</v>
      </c>
      <c r="AM64" s="75">
        <v>1949.4855887509023</v>
      </c>
      <c r="AN64" s="75">
        <v>2083.9120114612338</v>
      </c>
      <c r="AO64" s="75">
        <v>2035.7425433233645</v>
      </c>
      <c r="AP64" s="75">
        <v>2139.9230209238708</v>
      </c>
      <c r="AQ64" s="75">
        <v>2006.9932123863816</v>
      </c>
      <c r="AR64" s="75">
        <v>2041.1490620227551</v>
      </c>
      <c r="AS64" s="75">
        <v>2146.5051434986713</v>
      </c>
      <c r="AT64" s="75">
        <v>2094.975014793044</v>
      </c>
      <c r="AU64" s="75">
        <v>1991.3952664712263</v>
      </c>
      <c r="AV64" s="75">
        <v>2212.294846250546</v>
      </c>
      <c r="AW64" s="75">
        <v>2142.8243912140356</v>
      </c>
      <c r="AX64" s="75">
        <v>2165.4584401378884</v>
      </c>
      <c r="AY64" s="75">
        <v>2214.9777736038063</v>
      </c>
      <c r="AZ64" s="75">
        <v>2218.5680793103611</v>
      </c>
      <c r="BA64" s="75">
        <v>2052.7542071173571</v>
      </c>
      <c r="BB64" s="75">
        <v>2065.4362198798876</v>
      </c>
      <c r="BC64" s="75">
        <v>2005.6276639756825</v>
      </c>
      <c r="BD64" s="75">
        <v>2007.6698253806903</v>
      </c>
      <c r="BE64" s="75">
        <v>2260.2189413581605</v>
      </c>
      <c r="BF64" s="75">
        <v>2205.6128224392683</v>
      </c>
      <c r="BG64" s="75">
        <v>2152.6734567355616</v>
      </c>
    </row>
    <row r="65" spans="1:59" x14ac:dyDescent="0.2">
      <c r="C65" s="26"/>
      <c r="D65" s="26"/>
      <c r="E65" s="26"/>
      <c r="F65" s="26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</row>
    <row r="66" spans="1:59" x14ac:dyDescent="0.2">
      <c r="A66" s="29"/>
      <c r="B66" s="30"/>
      <c r="C66" s="30"/>
      <c r="D66" s="25"/>
      <c r="E66" s="25"/>
      <c r="F66" s="31" t="s">
        <v>23</v>
      </c>
      <c r="G66" s="77">
        <f>SUM(G54+G58+G59+G63+G64)</f>
        <v>15899.673852470467</v>
      </c>
      <c r="H66" s="77">
        <f>SUM(H54+H58+H59+H63+H64)</f>
        <v>16019.897083868247</v>
      </c>
      <c r="I66" s="77">
        <f t="shared" ref="I66:BG66" si="132">SUM(I54+I58+I59+I63+I64)</f>
        <v>15155.395182770128</v>
      </c>
      <c r="J66" s="77">
        <f t="shared" si="132"/>
        <v>17003.968297374773</v>
      </c>
      <c r="K66" s="77">
        <f t="shared" si="132"/>
        <v>14759.188344553262</v>
      </c>
      <c r="L66" s="77">
        <f t="shared" si="132"/>
        <v>13700.000000000002</v>
      </c>
      <c r="M66" s="77">
        <f t="shared" si="132"/>
        <v>12700.000000000004</v>
      </c>
      <c r="N66" s="77">
        <f t="shared" si="132"/>
        <v>11600</v>
      </c>
      <c r="O66" s="77">
        <f t="shared" si="132"/>
        <v>12200.000000000002</v>
      </c>
      <c r="P66" s="77">
        <f t="shared" si="132"/>
        <v>12000.000000000002</v>
      </c>
      <c r="Q66" s="77">
        <f t="shared" si="132"/>
        <v>17016.434651728014</v>
      </c>
      <c r="R66" s="77">
        <f t="shared" si="132"/>
        <v>16844.548360746685</v>
      </c>
      <c r="S66" s="77">
        <f t="shared" si="132"/>
        <v>16814.548360746681</v>
      </c>
      <c r="T66" s="77">
        <f t="shared" si="132"/>
        <v>16524.548360746685</v>
      </c>
      <c r="U66" s="77">
        <f t="shared" si="132"/>
        <v>15774.548360746681</v>
      </c>
      <c r="V66" s="77">
        <f t="shared" si="132"/>
        <v>13857.2</v>
      </c>
      <c r="W66" s="77">
        <f t="shared" si="132"/>
        <v>13474.200000000003</v>
      </c>
      <c r="X66" s="77">
        <f t="shared" si="132"/>
        <v>13599.199999999999</v>
      </c>
      <c r="Y66" s="77">
        <f t="shared" si="132"/>
        <v>13881.4</v>
      </c>
      <c r="Z66" s="77">
        <f t="shared" si="132"/>
        <v>13387</v>
      </c>
      <c r="AA66" s="77">
        <f t="shared" si="132"/>
        <v>13126.600000000002</v>
      </c>
      <c r="AB66" s="77">
        <f t="shared" si="132"/>
        <v>13041.6</v>
      </c>
      <c r="AC66" s="77">
        <f t="shared" si="132"/>
        <v>13476.7</v>
      </c>
      <c r="AD66" s="77">
        <f t="shared" si="132"/>
        <v>13877.2</v>
      </c>
      <c r="AE66" s="77">
        <f t="shared" si="132"/>
        <v>15269.1</v>
      </c>
      <c r="AF66" s="77">
        <f t="shared" si="132"/>
        <v>12692.296163394274</v>
      </c>
      <c r="AG66" s="77">
        <f t="shared" si="132"/>
        <v>12897.589618597302</v>
      </c>
      <c r="AH66" s="77">
        <f t="shared" si="132"/>
        <v>12326.480575985775</v>
      </c>
      <c r="AI66" s="77">
        <f t="shared" si="132"/>
        <v>11882.626351158657</v>
      </c>
      <c r="AJ66" s="77">
        <f t="shared" si="132"/>
        <v>11433.577182829933</v>
      </c>
      <c r="AK66" s="77">
        <f t="shared" si="132"/>
        <v>11573.595598419106</v>
      </c>
      <c r="AL66" s="77">
        <f t="shared" si="132"/>
        <v>9894.295796171471</v>
      </c>
      <c r="AM66" s="77">
        <f t="shared" si="132"/>
        <v>9496.4803435742942</v>
      </c>
      <c r="AN66" s="77">
        <f t="shared" si="132"/>
        <v>9109.6461087260595</v>
      </c>
      <c r="AO66" s="77">
        <f t="shared" si="132"/>
        <v>9397.1654721211889</v>
      </c>
      <c r="AP66" s="77">
        <f t="shared" si="132"/>
        <v>9680.4249301592808</v>
      </c>
      <c r="AQ66" s="77">
        <f t="shared" si="132"/>
        <v>9660.6368957959785</v>
      </c>
      <c r="AR66" s="77">
        <f t="shared" si="132"/>
        <v>9743.6530607216118</v>
      </c>
      <c r="AS66" s="77">
        <f t="shared" si="132"/>
        <v>9839.5070267096944</v>
      </c>
      <c r="AT66" s="77">
        <f t="shared" si="132"/>
        <v>9810.9576124814866</v>
      </c>
      <c r="AU66" s="77">
        <f t="shared" si="132"/>
        <v>9789.2215467474816</v>
      </c>
      <c r="AV66" s="77">
        <f t="shared" si="132"/>
        <v>10188.145226131977</v>
      </c>
      <c r="AW66" s="77">
        <f t="shared" si="132"/>
        <v>10241.070002482358</v>
      </c>
      <c r="AX66" s="77">
        <f t="shared" si="132"/>
        <v>10111.284653250514</v>
      </c>
      <c r="AY66" s="77">
        <f t="shared" si="132"/>
        <v>10155.682106124561</v>
      </c>
      <c r="AZ66" s="77">
        <f t="shared" si="132"/>
        <v>10497.125663617458</v>
      </c>
      <c r="BA66" s="77">
        <f t="shared" si="132"/>
        <v>10410.940440585957</v>
      </c>
      <c r="BB66" s="77">
        <f t="shared" si="132"/>
        <v>10515.986129999885</v>
      </c>
      <c r="BC66" s="77">
        <f t="shared" si="132"/>
        <v>10526.491754140272</v>
      </c>
      <c r="BD66" s="77">
        <f t="shared" si="132"/>
        <v>10400.633150436051</v>
      </c>
      <c r="BE66" s="77">
        <f t="shared" si="132"/>
        <v>11558.361516432913</v>
      </c>
      <c r="BF66" s="77">
        <f t="shared" si="132"/>
        <v>11199.606204813141</v>
      </c>
      <c r="BG66" s="77">
        <f t="shared" si="132"/>
        <v>10863.430039661083</v>
      </c>
    </row>
    <row r="67" spans="1:59" ht="13.5" thickBot="1" x14ac:dyDescent="0.25">
      <c r="A67" s="29"/>
      <c r="B67" s="30"/>
      <c r="C67" s="30"/>
      <c r="D67" s="25"/>
      <c r="E67" s="25"/>
      <c r="F67" s="31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</row>
    <row r="68" spans="1:59" ht="14.25" thickTop="1" thickBot="1" x14ac:dyDescent="0.25">
      <c r="A68" s="41" t="s">
        <v>64</v>
      </c>
      <c r="B68" s="42"/>
      <c r="C68" s="42"/>
      <c r="D68" s="45"/>
      <c r="E68" s="109"/>
      <c r="F68" s="43" t="s">
        <v>21</v>
      </c>
      <c r="G68" s="83">
        <v>22100.326147529537</v>
      </c>
      <c r="H68" s="83">
        <v>22280.10291613176</v>
      </c>
      <c r="I68" s="83">
        <v>19444.604817229876</v>
      </c>
      <c r="J68" s="83">
        <v>23060.031702625223</v>
      </c>
      <c r="K68" s="83">
        <v>19760.811655446738</v>
      </c>
      <c r="L68" s="83">
        <v>12265.000000000002</v>
      </c>
      <c r="M68" s="83">
        <v>13548</v>
      </c>
      <c r="N68" s="83">
        <v>15381</v>
      </c>
      <c r="O68" s="83">
        <v>14146</v>
      </c>
      <c r="P68" s="83">
        <v>15798.000000000002</v>
      </c>
      <c r="Q68" s="83">
        <v>21301.605348271987</v>
      </c>
      <c r="R68" s="83">
        <v>20421.841639253314</v>
      </c>
      <c r="S68" s="83">
        <v>20529.071639253314</v>
      </c>
      <c r="T68" s="83">
        <v>20596.981639253318</v>
      </c>
      <c r="U68" s="83">
        <v>20136.701639253315</v>
      </c>
      <c r="V68" s="83">
        <v>20542.5</v>
      </c>
      <c r="W68" s="83">
        <v>22910</v>
      </c>
      <c r="X68" s="83">
        <v>22896</v>
      </c>
      <c r="Y68" s="83">
        <v>23906.000000000004</v>
      </c>
      <c r="Z68" s="83">
        <v>21890</v>
      </c>
      <c r="AA68" s="83">
        <v>22565</v>
      </c>
      <c r="AB68" s="83">
        <v>22356</v>
      </c>
      <c r="AC68" s="83">
        <v>21723.000000000004</v>
      </c>
      <c r="AD68" s="83">
        <v>23289</v>
      </c>
      <c r="AE68" s="83">
        <v>21668</v>
      </c>
      <c r="AF68" s="83">
        <v>22361.522820223257</v>
      </c>
      <c r="AG68" s="83">
        <v>20897.742338368782</v>
      </c>
      <c r="AH68" s="83">
        <v>23055.738773600388</v>
      </c>
      <c r="AI68" s="83">
        <v>23133.702220915333</v>
      </c>
      <c r="AJ68" s="83">
        <v>23605.859794066069</v>
      </c>
      <c r="AK68" s="83">
        <v>23448.692061015274</v>
      </c>
      <c r="AL68" s="83">
        <v>24024.092693544149</v>
      </c>
      <c r="AM68" s="83">
        <v>23580.560668635859</v>
      </c>
      <c r="AN68" s="83">
        <v>22657.869949681372</v>
      </c>
      <c r="AO68" s="83">
        <v>21682.465413117548</v>
      </c>
      <c r="AP68" s="83">
        <v>23097.06037358641</v>
      </c>
      <c r="AQ68" s="83">
        <v>22716.649735748164</v>
      </c>
      <c r="AR68" s="83">
        <v>23216.000000000004</v>
      </c>
      <c r="AS68" s="83">
        <v>23703.899028987824</v>
      </c>
      <c r="AT68" s="83">
        <v>22778.848024657349</v>
      </c>
      <c r="AU68" s="83">
        <v>23242.360561781155</v>
      </c>
      <c r="AV68" s="83">
        <v>23898.81805098445</v>
      </c>
      <c r="AW68" s="83">
        <v>23141.001042315114</v>
      </c>
      <c r="AX68" s="83">
        <v>22863.326244462733</v>
      </c>
      <c r="AY68" s="83">
        <v>21475.272268463566</v>
      </c>
      <c r="AZ68" s="83">
        <v>23529.094049718911</v>
      </c>
      <c r="BA68" s="83">
        <v>23624.260024272211</v>
      </c>
      <c r="BB68" s="83">
        <v>24099.275022557435</v>
      </c>
      <c r="BC68" s="83">
        <v>22550.959633833718</v>
      </c>
      <c r="BD68" s="83">
        <v>24013.993445295589</v>
      </c>
      <c r="BE68" s="83">
        <v>23279.202596351646</v>
      </c>
      <c r="BF68" s="83">
        <v>23358.154770665664</v>
      </c>
      <c r="BG68" s="83">
        <v>22894.309113587344</v>
      </c>
    </row>
    <row r="69" spans="1:59" ht="13.5" thickTop="1" x14ac:dyDescent="0.2">
      <c r="A69" s="30"/>
      <c r="B69" s="30"/>
      <c r="C69" s="30"/>
      <c r="D69" s="25"/>
      <c r="E69" s="25"/>
      <c r="F69" s="25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</row>
    <row r="70" spans="1:59" x14ac:dyDescent="0.2">
      <c r="B70" s="25"/>
      <c r="D70" s="11" t="s">
        <v>5</v>
      </c>
      <c r="F70" s="26" t="s">
        <v>6</v>
      </c>
      <c r="G70" s="75">
        <v>1100</v>
      </c>
      <c r="H70" s="75">
        <v>1100</v>
      </c>
      <c r="I70" s="75">
        <v>899.99999999999989</v>
      </c>
      <c r="J70" s="75">
        <v>1164</v>
      </c>
      <c r="K70" s="75">
        <v>920</v>
      </c>
      <c r="L70" s="75">
        <v>1020</v>
      </c>
      <c r="M70" s="75">
        <v>1050</v>
      </c>
      <c r="N70" s="75">
        <v>1080</v>
      </c>
      <c r="O70" s="75">
        <v>929.99999999999989</v>
      </c>
      <c r="P70" s="75">
        <v>995.99999999999989</v>
      </c>
      <c r="Q70" s="75">
        <v>1083.0000000000002</v>
      </c>
      <c r="R70" s="75">
        <v>1000</v>
      </c>
      <c r="S70" s="75">
        <v>1100</v>
      </c>
      <c r="T70" s="75">
        <v>899.99999999999989</v>
      </c>
      <c r="U70" s="75">
        <v>99.999999999999986</v>
      </c>
      <c r="V70" s="75">
        <v>1006.4999999999999</v>
      </c>
      <c r="W70" s="75">
        <v>836</v>
      </c>
      <c r="X70" s="75">
        <v>807</v>
      </c>
      <c r="Y70" s="75">
        <v>535</v>
      </c>
      <c r="Z70" s="75">
        <v>480</v>
      </c>
      <c r="AA70" s="75">
        <v>510</v>
      </c>
      <c r="AB70" s="75">
        <v>690</v>
      </c>
      <c r="AC70" s="75">
        <v>670</v>
      </c>
      <c r="AD70" s="75">
        <v>657</v>
      </c>
      <c r="AE70" s="75">
        <v>633</v>
      </c>
      <c r="AF70" s="75">
        <v>681.52282022325653</v>
      </c>
      <c r="AG70" s="75">
        <v>685.74233836877966</v>
      </c>
      <c r="AH70" s="75">
        <v>896.73877360038841</v>
      </c>
      <c r="AI70" s="75">
        <v>865.7022209153306</v>
      </c>
      <c r="AJ70" s="75">
        <v>919.85979406606884</v>
      </c>
      <c r="AK70" s="75">
        <v>899.69206101527266</v>
      </c>
      <c r="AL70" s="75">
        <v>693.09269354414698</v>
      </c>
      <c r="AM70" s="75">
        <v>733.56066863585306</v>
      </c>
      <c r="AN70" s="75">
        <v>917.86994968136776</v>
      </c>
      <c r="AO70" s="75">
        <v>873.46541311754686</v>
      </c>
      <c r="AP70" s="75">
        <v>780.06037358640992</v>
      </c>
      <c r="AQ70" s="75">
        <v>866.64973574815804</v>
      </c>
      <c r="AR70" s="75">
        <v>897.00000000000011</v>
      </c>
      <c r="AS70" s="75">
        <v>734.89902898782441</v>
      </c>
      <c r="AT70" s="75">
        <v>919.84802465734788</v>
      </c>
      <c r="AU70" s="75">
        <v>898.36056178115484</v>
      </c>
      <c r="AV70" s="75">
        <v>527.81805098445034</v>
      </c>
      <c r="AW70" s="75">
        <v>882.00104231511341</v>
      </c>
      <c r="AX70" s="75">
        <v>708.32624446272712</v>
      </c>
      <c r="AY70" s="75">
        <v>851.27226846356746</v>
      </c>
      <c r="AZ70" s="75">
        <v>950.09404971891195</v>
      </c>
      <c r="BA70" s="75">
        <v>939.26002427221056</v>
      </c>
      <c r="BB70" s="75">
        <v>793.27502255743434</v>
      </c>
      <c r="BC70" s="75">
        <v>942.9596338337152</v>
      </c>
      <c r="BD70" s="75">
        <v>642.71344529558689</v>
      </c>
      <c r="BE70" s="75">
        <v>902.31090588399979</v>
      </c>
      <c r="BF70" s="75">
        <v>933.06627232002052</v>
      </c>
      <c r="BG70" s="75">
        <v>929.63916098807488</v>
      </c>
    </row>
    <row r="71" spans="1:59" x14ac:dyDescent="0.2">
      <c r="D71" s="11" t="s">
        <v>7</v>
      </c>
      <c r="F71" s="26" t="s">
        <v>8</v>
      </c>
      <c r="G71" s="76">
        <v>3323.0440971197077</v>
      </c>
      <c r="H71" s="76">
        <v>2778.2827697230341</v>
      </c>
      <c r="I71" s="76">
        <v>2669.3305042436991</v>
      </c>
      <c r="J71" s="76">
        <v>3050.6634334213704</v>
      </c>
      <c r="K71" s="76">
        <v>2832.7589024627014</v>
      </c>
      <c r="L71" s="76">
        <v>1254</v>
      </c>
      <c r="M71" s="76">
        <v>1582.0000000000005</v>
      </c>
      <c r="N71" s="76">
        <v>1687.0000000000002</v>
      </c>
      <c r="O71" s="76">
        <v>1678.0000000000005</v>
      </c>
      <c r="P71" s="76">
        <v>1861.0000000000005</v>
      </c>
      <c r="Q71" s="76">
        <v>1892.3699999999994</v>
      </c>
      <c r="R71" s="76">
        <v>1892.3699999999994</v>
      </c>
      <c r="S71" s="76">
        <v>1892.3699999999994</v>
      </c>
      <c r="T71" s="76">
        <v>1892.3699999999994</v>
      </c>
      <c r="U71" s="76">
        <v>1892.3699999999994</v>
      </c>
      <c r="V71" s="76">
        <v>2075</v>
      </c>
      <c r="W71" s="76">
        <v>2173.9999999999995</v>
      </c>
      <c r="X71" s="76">
        <v>2173.9999999999995</v>
      </c>
      <c r="Y71" s="76">
        <v>2173.9999999999995</v>
      </c>
      <c r="Z71" s="76">
        <v>2173.9999999999995</v>
      </c>
      <c r="AA71" s="76">
        <v>2173.9999999999995</v>
      </c>
      <c r="AB71" s="76">
        <v>2173.9999999999995</v>
      </c>
      <c r="AC71" s="76">
        <v>2173.9999999999995</v>
      </c>
      <c r="AD71" s="76">
        <v>2173.9999999999995</v>
      </c>
      <c r="AE71" s="76">
        <v>1986</v>
      </c>
      <c r="AF71" s="76">
        <v>1782.9999999999995</v>
      </c>
      <c r="AG71" s="76">
        <v>1521</v>
      </c>
      <c r="AH71" s="76">
        <v>1981.9999999999998</v>
      </c>
      <c r="AI71" s="76">
        <v>2035.9999999999998</v>
      </c>
      <c r="AJ71" s="76">
        <v>2122</v>
      </c>
      <c r="AK71" s="76">
        <v>2173.9999999999995</v>
      </c>
      <c r="AL71" s="76">
        <v>2173.9999999999995</v>
      </c>
      <c r="AM71" s="76">
        <v>2173.9999999999995</v>
      </c>
      <c r="AN71" s="76">
        <v>2173.9999999999995</v>
      </c>
      <c r="AO71" s="76">
        <v>2072</v>
      </c>
      <c r="AP71" s="76">
        <v>2173.9999999999995</v>
      </c>
      <c r="AQ71" s="76">
        <v>1787</v>
      </c>
      <c r="AR71" s="76">
        <v>1977</v>
      </c>
      <c r="AS71" s="76">
        <v>1889</v>
      </c>
      <c r="AT71" s="76">
        <v>1835.9999999999998</v>
      </c>
      <c r="AU71" s="76">
        <v>1802.9999999999998</v>
      </c>
      <c r="AV71" s="76">
        <v>2173.9999999999995</v>
      </c>
      <c r="AW71" s="76">
        <v>1966.9999999999998</v>
      </c>
      <c r="AX71" s="76">
        <v>1912.0000000000005</v>
      </c>
      <c r="AY71" s="76">
        <v>1760</v>
      </c>
      <c r="AZ71" s="76">
        <v>1961.9999999999998</v>
      </c>
      <c r="BA71" s="76">
        <v>1922.9999999999998</v>
      </c>
      <c r="BB71" s="76">
        <v>2108.9999999999995</v>
      </c>
      <c r="BC71" s="76">
        <v>1722.9999999999998</v>
      </c>
      <c r="BD71" s="76">
        <v>2174.2962500000003</v>
      </c>
      <c r="BE71" s="76">
        <v>2174.2962500000003</v>
      </c>
      <c r="BF71" s="76">
        <v>2174.2962500000003</v>
      </c>
      <c r="BG71" s="76">
        <v>2174.2962500000003</v>
      </c>
    </row>
    <row r="72" spans="1:59" x14ac:dyDescent="0.2">
      <c r="F72" s="26" t="s">
        <v>9</v>
      </c>
      <c r="G72" s="76">
        <v>4632.9196051174049</v>
      </c>
      <c r="H72" s="76">
        <v>5008.5617352620638</v>
      </c>
      <c r="I72" s="76">
        <v>5217.2518075646476</v>
      </c>
      <c r="J72" s="76">
        <v>5384.2038654067173</v>
      </c>
      <c r="K72" s="76">
        <v>4465.9675472753379</v>
      </c>
      <c r="L72" s="76">
        <v>1564.0000000000005</v>
      </c>
      <c r="M72" s="76">
        <v>2052</v>
      </c>
      <c r="N72" s="76">
        <v>2626.9999999999995</v>
      </c>
      <c r="O72" s="76">
        <v>2229</v>
      </c>
      <c r="P72" s="76">
        <v>2694.0000000000009</v>
      </c>
      <c r="Q72" s="76">
        <v>3365.01</v>
      </c>
      <c r="R72" s="76">
        <v>3365.01</v>
      </c>
      <c r="S72" s="76">
        <v>3365.01</v>
      </c>
      <c r="T72" s="76">
        <v>3365.01</v>
      </c>
      <c r="U72" s="76">
        <v>3365.01</v>
      </c>
      <c r="V72" s="76">
        <v>2404</v>
      </c>
      <c r="W72" s="76">
        <v>3895</v>
      </c>
      <c r="X72" s="76">
        <v>3726.9999999999995</v>
      </c>
      <c r="Y72" s="76">
        <v>3895</v>
      </c>
      <c r="Z72" s="76">
        <v>3600.9999999999995</v>
      </c>
      <c r="AA72" s="76">
        <v>3650.0000000000005</v>
      </c>
      <c r="AB72" s="76">
        <v>3196</v>
      </c>
      <c r="AC72" s="76">
        <v>2605.9999999999991</v>
      </c>
      <c r="AD72" s="76">
        <v>3895</v>
      </c>
      <c r="AE72" s="76">
        <v>2401.9999999999995</v>
      </c>
      <c r="AF72" s="76">
        <v>3477.0000000000005</v>
      </c>
      <c r="AG72" s="76">
        <v>3273</v>
      </c>
      <c r="AH72" s="76">
        <v>3854</v>
      </c>
      <c r="AI72" s="76">
        <v>3764</v>
      </c>
      <c r="AJ72" s="76">
        <v>3895</v>
      </c>
      <c r="AK72" s="76">
        <v>3708.0000000000005</v>
      </c>
      <c r="AL72" s="76">
        <v>3895</v>
      </c>
      <c r="AM72" s="76">
        <v>3775</v>
      </c>
      <c r="AN72" s="76">
        <v>3585</v>
      </c>
      <c r="AO72" s="76">
        <v>2812</v>
      </c>
      <c r="AP72" s="76">
        <v>3895</v>
      </c>
      <c r="AQ72" s="76">
        <v>3681</v>
      </c>
      <c r="AR72" s="76">
        <v>3835</v>
      </c>
      <c r="AS72" s="76">
        <v>3895</v>
      </c>
      <c r="AT72" s="76">
        <v>3489</v>
      </c>
      <c r="AU72" s="76">
        <v>3745.0000000000009</v>
      </c>
      <c r="AV72" s="76">
        <v>3895</v>
      </c>
      <c r="AW72" s="76">
        <v>3697.0000000000005</v>
      </c>
      <c r="AX72" s="76">
        <v>3646.0000000000005</v>
      </c>
      <c r="AY72" s="76">
        <v>3372.9999999999995</v>
      </c>
      <c r="AZ72" s="76">
        <v>3795</v>
      </c>
      <c r="BA72" s="76">
        <v>3895</v>
      </c>
      <c r="BB72" s="76">
        <v>3895</v>
      </c>
      <c r="BC72" s="76">
        <v>3658.9999999999991</v>
      </c>
      <c r="BD72" s="76">
        <v>3895.1249999999995</v>
      </c>
      <c r="BE72" s="76">
        <v>3895.1249999999995</v>
      </c>
      <c r="BF72" s="76">
        <v>3895.1249999999995</v>
      </c>
      <c r="BG72" s="76">
        <v>3895.1249999999995</v>
      </c>
    </row>
    <row r="73" spans="1:59" x14ac:dyDescent="0.2">
      <c r="D73" s="12"/>
      <c r="F73" s="26" t="s">
        <v>6</v>
      </c>
      <c r="G73" s="76">
        <v>3893.4857791427912</v>
      </c>
      <c r="H73" s="76">
        <v>4113.8717666414404</v>
      </c>
      <c r="I73" s="76">
        <v>2718.0938458166656</v>
      </c>
      <c r="J73" s="76">
        <v>3599.6377958112594</v>
      </c>
      <c r="K73" s="76">
        <v>2791.5558416495487</v>
      </c>
      <c r="L73" s="76">
        <v>2537</v>
      </c>
      <c r="M73" s="76">
        <v>2626</v>
      </c>
      <c r="N73" s="76">
        <v>3155.0000000000005</v>
      </c>
      <c r="O73" s="76">
        <v>2638</v>
      </c>
      <c r="P73" s="76">
        <v>3644</v>
      </c>
      <c r="Q73" s="76">
        <v>3781.7200000000003</v>
      </c>
      <c r="R73" s="76">
        <v>3781.7200000000003</v>
      </c>
      <c r="S73" s="76">
        <v>3781.7200000000003</v>
      </c>
      <c r="T73" s="76">
        <v>3781.7200000000003</v>
      </c>
      <c r="U73" s="76">
        <v>3781.7200000000003</v>
      </c>
      <c r="V73" s="76">
        <v>2817</v>
      </c>
      <c r="W73" s="76">
        <v>3767</v>
      </c>
      <c r="X73" s="76">
        <v>3948</v>
      </c>
      <c r="Y73" s="76">
        <v>5062</v>
      </c>
      <c r="Z73" s="76">
        <v>3395.0000000000005</v>
      </c>
      <c r="AA73" s="76">
        <v>3991</v>
      </c>
      <c r="AB73" s="76">
        <v>4055.9999999999995</v>
      </c>
      <c r="AC73" s="76">
        <v>4033.0000000000005</v>
      </c>
      <c r="AD73" s="76">
        <v>4323</v>
      </c>
      <c r="AE73" s="76">
        <v>4407</v>
      </c>
      <c r="AF73" s="76">
        <v>4180</v>
      </c>
      <c r="AG73" s="76">
        <v>3503.0000000000005</v>
      </c>
      <c r="AH73" s="76">
        <v>4083</v>
      </c>
      <c r="AI73" s="76">
        <v>4228</v>
      </c>
      <c r="AJ73" s="76">
        <v>4429</v>
      </c>
      <c r="AK73" s="76">
        <v>4427</v>
      </c>
      <c r="AL73" s="76">
        <v>5022</v>
      </c>
      <c r="AM73" s="76">
        <v>4658.0000000000009</v>
      </c>
      <c r="AN73" s="76">
        <v>3741</v>
      </c>
      <c r="AO73" s="76">
        <v>3685</v>
      </c>
      <c r="AP73" s="76">
        <v>4008</v>
      </c>
      <c r="AQ73" s="76">
        <v>4142</v>
      </c>
      <c r="AR73" s="76">
        <v>4267</v>
      </c>
      <c r="AS73" s="76">
        <v>4945.0000000000009</v>
      </c>
      <c r="AT73" s="76">
        <v>4294</v>
      </c>
      <c r="AU73" s="76">
        <v>4556</v>
      </c>
      <c r="AV73" s="76">
        <v>5062</v>
      </c>
      <c r="AW73" s="76">
        <v>4355.0000000000009</v>
      </c>
      <c r="AX73" s="76">
        <v>4357</v>
      </c>
      <c r="AY73" s="76">
        <v>3660</v>
      </c>
      <c r="AZ73" s="76">
        <v>4582.0000000000009</v>
      </c>
      <c r="BA73" s="76">
        <v>4627</v>
      </c>
      <c r="BB73" s="76">
        <v>5062</v>
      </c>
      <c r="BC73" s="76">
        <v>3986</v>
      </c>
      <c r="BD73" s="76">
        <v>5061.8587499999994</v>
      </c>
      <c r="BE73" s="76">
        <v>5061.8587499999994</v>
      </c>
      <c r="BF73" s="76">
        <v>5061.8587500000012</v>
      </c>
      <c r="BG73" s="76">
        <v>5061.8587499999994</v>
      </c>
    </row>
    <row r="74" spans="1:59" x14ac:dyDescent="0.2">
      <c r="B74" s="12"/>
      <c r="E74" s="27"/>
      <c r="F74" s="13" t="s">
        <v>10</v>
      </c>
      <c r="G74" s="75">
        <f>SUM(G71:G73)</f>
        <v>11849.449481379903</v>
      </c>
      <c r="H74" s="75">
        <f t="shared" ref="H74" si="133">SUM(H71:H73)</f>
        <v>11900.716271626537</v>
      </c>
      <c r="I74" s="75">
        <f t="shared" ref="I74" si="134">SUM(I71:I73)</f>
        <v>10604.676157625012</v>
      </c>
      <c r="J74" s="75">
        <f t="shared" ref="J74" si="135">SUM(J71:J73)</f>
        <v>12034.505094639348</v>
      </c>
      <c r="K74" s="75">
        <f t="shared" ref="K74" si="136">SUM(K71:K73)</f>
        <v>10090.282291387588</v>
      </c>
      <c r="L74" s="75">
        <f t="shared" ref="L74" si="137">SUM(L71:L73)</f>
        <v>5355</v>
      </c>
      <c r="M74" s="75">
        <f t="shared" ref="M74" si="138">SUM(M71:M73)</f>
        <v>6260</v>
      </c>
      <c r="N74" s="75">
        <f t="shared" ref="N74" si="139">SUM(N71:N73)</f>
        <v>7469</v>
      </c>
      <c r="O74" s="75">
        <f t="shared" ref="O74" si="140">SUM(O71:O73)</f>
        <v>6545</v>
      </c>
      <c r="P74" s="75">
        <f t="shared" ref="P74" si="141">SUM(P71:P73)</f>
        <v>8199.0000000000018</v>
      </c>
      <c r="Q74" s="75">
        <f t="shared" ref="Q74" si="142">SUM(Q71:Q73)</f>
        <v>9039.0999999999985</v>
      </c>
      <c r="R74" s="75">
        <f t="shared" ref="R74" si="143">SUM(R71:R73)</f>
        <v>9039.0999999999985</v>
      </c>
      <c r="S74" s="75">
        <f t="shared" ref="S74" si="144">SUM(S71:S73)</f>
        <v>9039.0999999999985</v>
      </c>
      <c r="T74" s="75">
        <f t="shared" ref="T74" si="145">SUM(T71:T73)</f>
        <v>9039.0999999999985</v>
      </c>
      <c r="U74" s="75">
        <f t="shared" ref="U74" si="146">SUM(U71:U73)</f>
        <v>9039.0999999999985</v>
      </c>
      <c r="V74" s="75">
        <f t="shared" ref="V74" si="147">SUM(V71:V73)</f>
        <v>7296</v>
      </c>
      <c r="W74" s="75">
        <f t="shared" ref="W74" si="148">SUM(W71:W73)</f>
        <v>9836</v>
      </c>
      <c r="X74" s="75">
        <f t="shared" ref="X74" si="149">SUM(X71:X73)</f>
        <v>9849</v>
      </c>
      <c r="Y74" s="75">
        <f t="shared" ref="Y74" si="150">SUM(Y71:Y73)</f>
        <v>11131</v>
      </c>
      <c r="Z74" s="75">
        <f t="shared" ref="Z74" si="151">SUM(Z71:Z73)</f>
        <v>9170</v>
      </c>
      <c r="AA74" s="75">
        <f t="shared" ref="AA74" si="152">SUM(AA71:AA73)</f>
        <v>9815</v>
      </c>
      <c r="AB74" s="75">
        <f t="shared" ref="AB74" si="153">SUM(AB71:AB73)</f>
        <v>9426</v>
      </c>
      <c r="AC74" s="75">
        <f t="shared" ref="AC74" si="154">SUM(AC71:AC73)</f>
        <v>8812.9999999999982</v>
      </c>
      <c r="AD74" s="75">
        <f t="shared" ref="AD74" si="155">SUM(AD71:AD73)</f>
        <v>10392</v>
      </c>
      <c r="AE74" s="75">
        <f t="shared" ref="AE74" si="156">SUM(AE71:AE73)</f>
        <v>8795</v>
      </c>
      <c r="AF74" s="75">
        <f t="shared" ref="AF74" si="157">SUM(AF71:AF73)</f>
        <v>9440</v>
      </c>
      <c r="AG74" s="75">
        <f t="shared" ref="AG74" si="158">SUM(AG71:AG73)</f>
        <v>8297</v>
      </c>
      <c r="AH74" s="75">
        <f t="shared" ref="AH74" si="159">SUM(AH71:AH73)</f>
        <v>9919</v>
      </c>
      <c r="AI74" s="75">
        <f t="shared" ref="AI74" si="160">SUM(AI71:AI73)</f>
        <v>10028</v>
      </c>
      <c r="AJ74" s="75">
        <f t="shared" ref="AJ74" si="161">SUM(AJ71:AJ73)</f>
        <v>10446</v>
      </c>
      <c r="AK74" s="75">
        <f t="shared" ref="AK74" si="162">SUM(AK71:AK73)</f>
        <v>10309</v>
      </c>
      <c r="AL74" s="75">
        <f t="shared" ref="AL74" si="163">SUM(AL71:AL73)</f>
        <v>11091</v>
      </c>
      <c r="AM74" s="75">
        <f t="shared" ref="AM74" si="164">SUM(AM71:AM73)</f>
        <v>10607</v>
      </c>
      <c r="AN74" s="75">
        <f t="shared" ref="AN74" si="165">SUM(AN71:AN73)</f>
        <v>9500</v>
      </c>
      <c r="AO74" s="75">
        <f t="shared" ref="AO74" si="166">SUM(AO71:AO73)</f>
        <v>8569</v>
      </c>
      <c r="AP74" s="75">
        <f t="shared" ref="AP74" si="167">SUM(AP71:AP73)</f>
        <v>10077</v>
      </c>
      <c r="AQ74" s="75">
        <f t="shared" ref="AQ74" si="168">SUM(AQ71:AQ73)</f>
        <v>9610</v>
      </c>
      <c r="AR74" s="75">
        <f t="shared" ref="AR74" si="169">SUM(AR71:AR73)</f>
        <v>10079</v>
      </c>
      <c r="AS74" s="75">
        <f t="shared" ref="AS74" si="170">SUM(AS71:AS73)</f>
        <v>10729</v>
      </c>
      <c r="AT74" s="75">
        <f t="shared" ref="AT74" si="171">SUM(AT71:AT73)</f>
        <v>9619</v>
      </c>
      <c r="AU74" s="75">
        <f t="shared" ref="AU74" si="172">SUM(AU71:AU73)</f>
        <v>10104</v>
      </c>
      <c r="AV74" s="75">
        <f t="shared" ref="AV74" si="173">SUM(AV71:AV73)</f>
        <v>11131</v>
      </c>
      <c r="AW74" s="75">
        <f t="shared" ref="AW74" si="174">SUM(AW71:AW73)</f>
        <v>10019</v>
      </c>
      <c r="AX74" s="75">
        <f t="shared" ref="AX74" si="175">SUM(AX71:AX73)</f>
        <v>9915</v>
      </c>
      <c r="AY74" s="75">
        <f t="shared" ref="AY74" si="176">SUM(AY71:AY73)</f>
        <v>8793</v>
      </c>
      <c r="AZ74" s="75">
        <f t="shared" ref="AZ74" si="177">SUM(AZ71:AZ73)</f>
        <v>10339</v>
      </c>
      <c r="BA74" s="75">
        <f t="shared" ref="BA74" si="178">SUM(BA71:BA73)</f>
        <v>10445</v>
      </c>
      <c r="BB74" s="75">
        <f t="shared" ref="BB74" si="179">SUM(BB71:BB73)</f>
        <v>11066</v>
      </c>
      <c r="BC74" s="75">
        <f t="shared" ref="BC74" si="180">SUM(BC71:BC73)</f>
        <v>9368</v>
      </c>
      <c r="BD74" s="75">
        <f t="shared" ref="BD74" si="181">SUM(BD71:BD73)</f>
        <v>11131.279999999999</v>
      </c>
      <c r="BE74" s="75">
        <f t="shared" ref="BE74" si="182">SUM(BE71:BE73)</f>
        <v>11131.279999999999</v>
      </c>
      <c r="BF74" s="75">
        <f t="shared" ref="BF74" si="183">SUM(BF71:BF73)</f>
        <v>11131.28</v>
      </c>
      <c r="BG74" s="75">
        <f t="shared" ref="BG74" si="184">SUM(BG71:BG73)</f>
        <v>11131.279999999999</v>
      </c>
    </row>
    <row r="75" spans="1:59" x14ac:dyDescent="0.2">
      <c r="B75" s="11" t="s">
        <v>26</v>
      </c>
      <c r="D75" s="11" t="s">
        <v>11</v>
      </c>
      <c r="F75" s="26" t="s">
        <v>6</v>
      </c>
      <c r="G75" s="75">
        <v>2292.8161474773219</v>
      </c>
      <c r="H75" s="75">
        <v>2374.7024384586548</v>
      </c>
      <c r="I75" s="75">
        <v>1883.3846925706571</v>
      </c>
      <c r="J75" s="75">
        <v>2456.5887294399877</v>
      </c>
      <c r="K75" s="75">
        <v>1965.2709835519902</v>
      </c>
      <c r="L75" s="75">
        <v>716.99999999999989</v>
      </c>
      <c r="M75" s="75">
        <v>731.99999999999989</v>
      </c>
      <c r="N75" s="75">
        <v>872</v>
      </c>
      <c r="O75" s="75">
        <v>717.99999999999989</v>
      </c>
      <c r="P75" s="75">
        <v>964</v>
      </c>
      <c r="Q75" s="75">
        <v>2293.5653482719836</v>
      </c>
      <c r="R75" s="75">
        <v>2375.4516392533169</v>
      </c>
      <c r="S75" s="75">
        <v>2375.4516392533169</v>
      </c>
      <c r="T75" s="75">
        <v>2375.4516392533169</v>
      </c>
      <c r="U75" s="75">
        <v>2375.4516392533169</v>
      </c>
      <c r="V75" s="75">
        <v>3679.9999999999995</v>
      </c>
      <c r="W75" s="75">
        <v>3679.9999999999995</v>
      </c>
      <c r="X75" s="75">
        <v>3679.9999999999995</v>
      </c>
      <c r="Y75" s="75">
        <v>3679.9999999999995</v>
      </c>
      <c r="Z75" s="75">
        <v>3679.9999999999995</v>
      </c>
      <c r="AA75" s="75">
        <v>3679.9999999999995</v>
      </c>
      <c r="AB75" s="75">
        <v>3679.9999999999995</v>
      </c>
      <c r="AC75" s="75">
        <v>3679.9999999999995</v>
      </c>
      <c r="AD75" s="75">
        <v>3679.9999999999995</v>
      </c>
      <c r="AE75" s="75">
        <v>3679.9999999999995</v>
      </c>
      <c r="AF75" s="75">
        <v>3679.9999999999995</v>
      </c>
      <c r="AG75" s="75">
        <v>3679.9999999999995</v>
      </c>
      <c r="AH75" s="75">
        <v>3679.9999999999995</v>
      </c>
      <c r="AI75" s="75">
        <v>3679.9999999999995</v>
      </c>
      <c r="AJ75" s="75">
        <v>3679.9999999999995</v>
      </c>
      <c r="AK75" s="75">
        <v>3679.9999999999995</v>
      </c>
      <c r="AL75" s="75">
        <v>3679.9999999999995</v>
      </c>
      <c r="AM75" s="75">
        <v>3679.9999999999995</v>
      </c>
      <c r="AN75" s="75">
        <v>3679.9999999999995</v>
      </c>
      <c r="AO75" s="75">
        <v>3679.9999999999995</v>
      </c>
      <c r="AP75" s="75">
        <v>3679.9999999999995</v>
      </c>
      <c r="AQ75" s="2">
        <v>3679.9999999999995</v>
      </c>
      <c r="AR75" s="75">
        <v>3679.9999999999995</v>
      </c>
      <c r="AS75" s="75">
        <v>3679.9999999999995</v>
      </c>
      <c r="AT75" s="75">
        <v>3679.9999999999995</v>
      </c>
      <c r="AU75" s="75">
        <v>3679.9999999999995</v>
      </c>
      <c r="AV75" s="75">
        <v>3679.9999999999995</v>
      </c>
      <c r="AW75" s="75">
        <v>3679.9999999999995</v>
      </c>
      <c r="AX75" s="75">
        <v>3679.9999999999995</v>
      </c>
      <c r="AY75" s="75">
        <v>3679.9999999999995</v>
      </c>
      <c r="AZ75" s="75">
        <v>3679.9999999999995</v>
      </c>
      <c r="BA75" s="75">
        <v>3679.9999999999995</v>
      </c>
      <c r="BB75" s="75">
        <v>3679.9999999999995</v>
      </c>
      <c r="BC75" s="75">
        <v>3679.9999999999995</v>
      </c>
      <c r="BD75" s="75">
        <v>3679.9999999999995</v>
      </c>
      <c r="BE75" s="75">
        <v>1531.6785666819408</v>
      </c>
      <c r="BF75" s="75">
        <v>1448.7265</v>
      </c>
      <c r="BG75" s="75">
        <v>1504.228355108922</v>
      </c>
    </row>
    <row r="76" spans="1:59" x14ac:dyDescent="0.2">
      <c r="D76" s="11" t="s">
        <v>12</v>
      </c>
      <c r="F76" s="26" t="s">
        <v>8</v>
      </c>
      <c r="G76" s="76">
        <v>2545.7187503911809</v>
      </c>
      <c r="H76" s="76">
        <v>2606.3311015909703</v>
      </c>
      <c r="I76" s="76">
        <v>2182.0446431924406</v>
      </c>
      <c r="J76" s="76">
        <v>2909.3928575899199</v>
      </c>
      <c r="K76" s="76">
        <v>2727.5558039905504</v>
      </c>
      <c r="L76" s="76">
        <v>1644</v>
      </c>
      <c r="M76" s="76">
        <v>1805.0000000000002</v>
      </c>
      <c r="N76" s="76">
        <v>1944.0000000000002</v>
      </c>
      <c r="O76" s="76">
        <v>1954.0000000000005</v>
      </c>
      <c r="P76" s="76">
        <v>1787.0000000000005</v>
      </c>
      <c r="Q76" s="76">
        <v>3225.1000000000004</v>
      </c>
      <c r="R76" s="76">
        <v>2873.4800000000005</v>
      </c>
      <c r="S76" s="76">
        <v>2929.36</v>
      </c>
      <c r="T76" s="76">
        <v>2952.4800000000005</v>
      </c>
      <c r="U76" s="76">
        <v>3009.3100000000004</v>
      </c>
      <c r="V76" s="76">
        <v>2602.0000000000005</v>
      </c>
      <c r="W76" s="76">
        <v>2602.0000000000005</v>
      </c>
      <c r="X76" s="76">
        <v>2602.0000000000005</v>
      </c>
      <c r="Y76" s="76">
        <v>2602.0000000000005</v>
      </c>
      <c r="Z76" s="76">
        <v>2602.0000000000005</v>
      </c>
      <c r="AA76" s="76">
        <v>2602.0000000000005</v>
      </c>
      <c r="AB76" s="76">
        <v>2602.0000000000005</v>
      </c>
      <c r="AC76" s="76">
        <v>2602.0000000000005</v>
      </c>
      <c r="AD76" s="76">
        <v>2602.0000000000005</v>
      </c>
      <c r="AE76" s="76">
        <v>2602.0000000000005</v>
      </c>
      <c r="AF76" s="76">
        <v>2602.0000000000005</v>
      </c>
      <c r="AG76" s="76">
        <v>2430.0000000000005</v>
      </c>
      <c r="AH76" s="76">
        <v>2602.0000000000005</v>
      </c>
      <c r="AI76" s="76">
        <v>2602.0000000000005</v>
      </c>
      <c r="AJ76" s="76">
        <v>2602.0000000000005</v>
      </c>
      <c r="AK76" s="76">
        <v>2602.0000000000005</v>
      </c>
      <c r="AL76" s="76">
        <v>2602.0000000000005</v>
      </c>
      <c r="AM76" s="76">
        <v>2602.0000000000005</v>
      </c>
      <c r="AN76" s="76">
        <v>2602.0000000000005</v>
      </c>
      <c r="AO76" s="76">
        <v>2602.0000000000005</v>
      </c>
      <c r="AP76" s="76">
        <v>2602.0000000000005</v>
      </c>
      <c r="AQ76" s="1">
        <v>2602.0000000000005</v>
      </c>
      <c r="AR76" s="76">
        <v>2602.0000000000005</v>
      </c>
      <c r="AS76" s="76">
        <v>2602.0000000000005</v>
      </c>
      <c r="AT76" s="76">
        <v>2602.0000000000005</v>
      </c>
      <c r="AU76" s="76">
        <v>2602.0000000000005</v>
      </c>
      <c r="AV76" s="76">
        <v>2602.0000000000005</v>
      </c>
      <c r="AW76" s="76">
        <v>2602.0000000000005</v>
      </c>
      <c r="AX76" s="76">
        <v>2602.0000000000005</v>
      </c>
      <c r="AY76" s="76">
        <v>2602.0000000000005</v>
      </c>
      <c r="AZ76" s="76">
        <v>2602.0000000000005</v>
      </c>
      <c r="BA76" s="76">
        <v>2602.0000000000005</v>
      </c>
      <c r="BB76" s="76">
        <v>2602.0000000000005</v>
      </c>
      <c r="BC76" s="76">
        <v>2602.0000000000005</v>
      </c>
      <c r="BD76" s="76">
        <v>2602.0000000000005</v>
      </c>
      <c r="BE76" s="76">
        <v>2910.0320196891416</v>
      </c>
      <c r="BF76" s="76">
        <v>3008.4416030224752</v>
      </c>
      <c r="BG76" s="76">
        <v>2786.2012500000005</v>
      </c>
    </row>
    <row r="77" spans="1:59" x14ac:dyDescent="0.2">
      <c r="F77" s="26" t="s">
        <v>9</v>
      </c>
      <c r="G77" s="76">
        <v>213.56150728801634</v>
      </c>
      <c r="H77" s="76">
        <v>170.84920583041304</v>
      </c>
      <c r="I77" s="76">
        <v>170.84920583041304</v>
      </c>
      <c r="J77" s="76">
        <v>213.56150728801634</v>
      </c>
      <c r="K77" s="76">
        <v>170.84920583041304</v>
      </c>
      <c r="L77" s="76">
        <v>37</v>
      </c>
      <c r="M77" s="76">
        <v>44.000000000000007</v>
      </c>
      <c r="N77" s="76">
        <v>46</v>
      </c>
      <c r="O77" s="76">
        <v>37</v>
      </c>
      <c r="P77" s="76">
        <v>44.000000000000007</v>
      </c>
      <c r="Q77" s="76">
        <v>69.849999999999994</v>
      </c>
      <c r="R77" s="76">
        <v>66.47</v>
      </c>
      <c r="S77" s="76">
        <v>60.58</v>
      </c>
      <c r="T77" s="76">
        <v>65.28</v>
      </c>
      <c r="U77" s="76">
        <v>61.070000000000007</v>
      </c>
      <c r="V77" s="76">
        <v>89</v>
      </c>
      <c r="W77" s="76">
        <v>87.000000000000014</v>
      </c>
      <c r="X77" s="76">
        <v>89</v>
      </c>
      <c r="Y77" s="76">
        <v>89</v>
      </c>
      <c r="Z77" s="76">
        <v>89</v>
      </c>
      <c r="AA77" s="76">
        <v>89</v>
      </c>
      <c r="AB77" s="76">
        <v>89</v>
      </c>
      <c r="AC77" s="76">
        <v>89</v>
      </c>
      <c r="AD77" s="76">
        <v>89</v>
      </c>
      <c r="AE77" s="76">
        <v>89</v>
      </c>
      <c r="AF77" s="76">
        <v>89</v>
      </c>
      <c r="AG77" s="76">
        <v>89</v>
      </c>
      <c r="AH77" s="76">
        <v>89</v>
      </c>
      <c r="AI77" s="76">
        <v>89</v>
      </c>
      <c r="AJ77" s="76">
        <v>89</v>
      </c>
      <c r="AK77" s="76">
        <v>89</v>
      </c>
      <c r="AL77" s="76">
        <v>89</v>
      </c>
      <c r="AM77" s="76">
        <v>89</v>
      </c>
      <c r="AN77" s="76">
        <v>89</v>
      </c>
      <c r="AO77" s="76">
        <v>89</v>
      </c>
      <c r="AP77" s="76">
        <v>89</v>
      </c>
      <c r="AQ77" s="1">
        <v>89</v>
      </c>
      <c r="AR77" s="76">
        <v>89</v>
      </c>
      <c r="AS77" s="76">
        <v>89</v>
      </c>
      <c r="AT77" s="76">
        <v>89</v>
      </c>
      <c r="AU77" s="76">
        <v>89</v>
      </c>
      <c r="AV77" s="76">
        <v>89</v>
      </c>
      <c r="AW77" s="76">
        <v>89</v>
      </c>
      <c r="AX77" s="76">
        <v>89</v>
      </c>
      <c r="AY77" s="76">
        <v>89</v>
      </c>
      <c r="AZ77" s="76">
        <v>89</v>
      </c>
      <c r="BA77" s="76">
        <v>89</v>
      </c>
      <c r="BB77" s="76">
        <v>89</v>
      </c>
      <c r="BC77" s="76">
        <v>89</v>
      </c>
      <c r="BD77" s="76">
        <v>89</v>
      </c>
      <c r="BE77" s="76">
        <v>98.227589230573813</v>
      </c>
      <c r="BF77" s="76">
        <v>100.91559990765711</v>
      </c>
      <c r="BG77" s="76">
        <v>94.185000000000002</v>
      </c>
    </row>
    <row r="78" spans="1:59" x14ac:dyDescent="0.2">
      <c r="F78" s="26" t="s">
        <v>6</v>
      </c>
      <c r="G78" s="76">
        <v>1524.1200102802586</v>
      </c>
      <c r="H78" s="76">
        <v>1604.3368529265879</v>
      </c>
      <c r="I78" s="76">
        <v>1283.4694823412701</v>
      </c>
      <c r="J78" s="76">
        <v>1604.3368529265879</v>
      </c>
      <c r="K78" s="76">
        <v>1363.6863249875996</v>
      </c>
      <c r="L78" s="76">
        <v>2072</v>
      </c>
      <c r="M78" s="76">
        <v>1904</v>
      </c>
      <c r="N78" s="76">
        <v>2228</v>
      </c>
      <c r="O78" s="76">
        <v>2102</v>
      </c>
      <c r="P78" s="76">
        <v>2043</v>
      </c>
      <c r="Q78" s="76">
        <v>3091.82</v>
      </c>
      <c r="R78" s="76">
        <v>2935.37</v>
      </c>
      <c r="S78" s="76">
        <v>2948.41</v>
      </c>
      <c r="T78" s="76">
        <v>3106.6000000000004</v>
      </c>
      <c r="U78" s="76">
        <v>2979.7000000000003</v>
      </c>
      <c r="V78" s="76">
        <v>3115</v>
      </c>
      <c r="W78" s="76">
        <v>3115</v>
      </c>
      <c r="X78" s="76">
        <v>3115</v>
      </c>
      <c r="Y78" s="76">
        <v>3115</v>
      </c>
      <c r="Z78" s="76">
        <v>3115</v>
      </c>
      <c r="AA78" s="76">
        <v>3115</v>
      </c>
      <c r="AB78" s="76">
        <v>3115</v>
      </c>
      <c r="AC78" s="76">
        <v>3115</v>
      </c>
      <c r="AD78" s="76">
        <v>3115</v>
      </c>
      <c r="AE78" s="76">
        <v>3115</v>
      </c>
      <c r="AF78" s="76">
        <v>3115</v>
      </c>
      <c r="AG78" s="76">
        <v>2962</v>
      </c>
      <c r="AH78" s="76">
        <v>3115</v>
      </c>
      <c r="AI78" s="76">
        <v>3115</v>
      </c>
      <c r="AJ78" s="76">
        <v>3115</v>
      </c>
      <c r="AK78" s="76">
        <v>3115</v>
      </c>
      <c r="AL78" s="76">
        <v>3115</v>
      </c>
      <c r="AM78" s="76">
        <v>3115</v>
      </c>
      <c r="AN78" s="76">
        <v>3115</v>
      </c>
      <c r="AO78" s="76">
        <v>3115</v>
      </c>
      <c r="AP78" s="76">
        <v>3115</v>
      </c>
      <c r="AQ78" s="1">
        <v>3115</v>
      </c>
      <c r="AR78" s="76">
        <v>3115</v>
      </c>
      <c r="AS78" s="76">
        <v>3115</v>
      </c>
      <c r="AT78" s="76">
        <v>3115</v>
      </c>
      <c r="AU78" s="76">
        <v>3115</v>
      </c>
      <c r="AV78" s="76">
        <v>3115</v>
      </c>
      <c r="AW78" s="76">
        <v>3115</v>
      </c>
      <c r="AX78" s="76">
        <v>3115</v>
      </c>
      <c r="AY78" s="76">
        <v>2706</v>
      </c>
      <c r="AZ78" s="76">
        <v>3115</v>
      </c>
      <c r="BA78" s="76">
        <v>3115</v>
      </c>
      <c r="BB78" s="76">
        <v>3115</v>
      </c>
      <c r="BC78" s="76">
        <v>3115</v>
      </c>
      <c r="BD78" s="76">
        <v>3115</v>
      </c>
      <c r="BE78" s="76">
        <v>3533.5746874999995</v>
      </c>
      <c r="BF78" s="76">
        <v>3530.0971874999991</v>
      </c>
      <c r="BG78" s="76">
        <v>3491.41</v>
      </c>
    </row>
    <row r="79" spans="1:59" x14ac:dyDescent="0.2">
      <c r="F79" s="13" t="s">
        <v>10</v>
      </c>
      <c r="G79" s="75">
        <f>SUM(G76:G78)</f>
        <v>4283.400267959456</v>
      </c>
      <c r="H79" s="75">
        <f t="shared" ref="H79" si="185">SUM(H76:H78)</f>
        <v>4381.5171603479712</v>
      </c>
      <c r="I79" s="75">
        <f t="shared" ref="I79" si="186">SUM(I76:I78)</f>
        <v>3636.363331364124</v>
      </c>
      <c r="J79" s="75">
        <f t="shared" ref="J79" si="187">SUM(J76:J78)</f>
        <v>4727.2912178045244</v>
      </c>
      <c r="K79" s="75">
        <f t="shared" ref="K79" si="188">SUM(K76:K78)</f>
        <v>4262.0913348085633</v>
      </c>
      <c r="L79" s="75">
        <f t="shared" ref="L79" si="189">SUM(L76:L78)</f>
        <v>3753</v>
      </c>
      <c r="M79" s="75">
        <f t="shared" ref="M79" si="190">SUM(M76:M78)</f>
        <v>3753</v>
      </c>
      <c r="N79" s="75">
        <f t="shared" ref="N79" si="191">SUM(N76:N78)</f>
        <v>4218</v>
      </c>
      <c r="O79" s="75">
        <f t="shared" ref="O79" si="192">SUM(O76:O78)</f>
        <v>4093.0000000000005</v>
      </c>
      <c r="P79" s="75">
        <f t="shared" ref="P79" si="193">SUM(P76:P78)</f>
        <v>3874.0000000000005</v>
      </c>
      <c r="Q79" s="75">
        <f t="shared" ref="Q79" si="194">SUM(Q76:Q78)</f>
        <v>6386.77</v>
      </c>
      <c r="R79" s="75">
        <f t="shared" ref="R79" si="195">SUM(R76:R78)</f>
        <v>5875.32</v>
      </c>
      <c r="S79" s="75">
        <f t="shared" ref="S79" si="196">SUM(S76:S78)</f>
        <v>5938.35</v>
      </c>
      <c r="T79" s="75">
        <f t="shared" ref="T79" si="197">SUM(T76:T78)</f>
        <v>6124.3600000000006</v>
      </c>
      <c r="U79" s="75">
        <f t="shared" ref="U79" si="198">SUM(U76:U78)</f>
        <v>6050.0800000000008</v>
      </c>
      <c r="V79" s="75">
        <f t="shared" ref="V79" si="199">SUM(V76:V78)</f>
        <v>5806</v>
      </c>
      <c r="W79" s="75">
        <f t="shared" ref="W79" si="200">SUM(W76:W78)</f>
        <v>5804</v>
      </c>
      <c r="X79" s="75">
        <f t="shared" ref="X79" si="201">SUM(X76:X78)</f>
        <v>5806</v>
      </c>
      <c r="Y79" s="75">
        <f t="shared" ref="Y79" si="202">SUM(Y76:Y78)</f>
        <v>5806</v>
      </c>
      <c r="Z79" s="75">
        <f t="shared" ref="Z79" si="203">SUM(Z76:Z78)</f>
        <v>5806</v>
      </c>
      <c r="AA79" s="75">
        <f t="shared" ref="AA79" si="204">SUM(AA76:AA78)</f>
        <v>5806</v>
      </c>
      <c r="AB79" s="75">
        <f t="shared" ref="AB79" si="205">SUM(AB76:AB78)</f>
        <v>5806</v>
      </c>
      <c r="AC79" s="75">
        <f t="shared" ref="AC79" si="206">SUM(AC76:AC78)</f>
        <v>5806</v>
      </c>
      <c r="AD79" s="75">
        <f t="shared" ref="AD79" si="207">SUM(AD76:AD78)</f>
        <v>5806</v>
      </c>
      <c r="AE79" s="75">
        <f t="shared" ref="AE79" si="208">SUM(AE76:AE78)</f>
        <v>5806</v>
      </c>
      <c r="AF79" s="75">
        <f t="shared" ref="AF79" si="209">SUM(AF76:AF78)</f>
        <v>5806</v>
      </c>
      <c r="AG79" s="75">
        <f t="shared" ref="AG79" si="210">SUM(AG76:AG78)</f>
        <v>5481</v>
      </c>
      <c r="AH79" s="75">
        <f t="shared" ref="AH79" si="211">SUM(AH76:AH78)</f>
        <v>5806</v>
      </c>
      <c r="AI79" s="75">
        <f t="shared" ref="AI79" si="212">SUM(AI76:AI78)</f>
        <v>5806</v>
      </c>
      <c r="AJ79" s="75">
        <f t="shared" ref="AJ79" si="213">SUM(AJ76:AJ78)</f>
        <v>5806</v>
      </c>
      <c r="AK79" s="75">
        <f t="shared" ref="AK79" si="214">SUM(AK76:AK78)</f>
        <v>5806</v>
      </c>
      <c r="AL79" s="75">
        <f t="shared" ref="AL79" si="215">SUM(AL76:AL78)</f>
        <v>5806</v>
      </c>
      <c r="AM79" s="75">
        <f t="shared" ref="AM79" si="216">SUM(AM76:AM78)</f>
        <v>5806</v>
      </c>
      <c r="AN79" s="75">
        <f t="shared" ref="AN79" si="217">SUM(AN76:AN78)</f>
        <v>5806</v>
      </c>
      <c r="AO79" s="75">
        <f t="shared" ref="AO79" si="218">SUM(AO76:AO78)</f>
        <v>5806</v>
      </c>
      <c r="AP79" s="75">
        <f t="shared" ref="AP79" si="219">SUM(AP76:AP78)</f>
        <v>5806</v>
      </c>
      <c r="AQ79" s="75">
        <f t="shared" ref="AQ79" si="220">SUM(AQ76:AQ78)</f>
        <v>5806</v>
      </c>
      <c r="AR79" s="75">
        <f t="shared" ref="AR79" si="221">SUM(AR76:AR78)</f>
        <v>5806</v>
      </c>
      <c r="AS79" s="75">
        <f t="shared" ref="AS79" si="222">SUM(AS76:AS78)</f>
        <v>5806</v>
      </c>
      <c r="AT79" s="75">
        <f t="shared" ref="AT79" si="223">SUM(AT76:AT78)</f>
        <v>5806</v>
      </c>
      <c r="AU79" s="75">
        <f t="shared" ref="AU79" si="224">SUM(AU76:AU78)</f>
        <v>5806</v>
      </c>
      <c r="AV79" s="75">
        <f t="shared" ref="AV79" si="225">SUM(AV76:AV78)</f>
        <v>5806</v>
      </c>
      <c r="AW79" s="75">
        <f t="shared" ref="AW79" si="226">SUM(AW76:AW78)</f>
        <v>5806</v>
      </c>
      <c r="AX79" s="75">
        <f t="shared" ref="AX79" si="227">SUM(AX76:AX78)</f>
        <v>5806</v>
      </c>
      <c r="AY79" s="75">
        <f t="shared" ref="AY79" si="228">SUM(AY76:AY78)</f>
        <v>5397</v>
      </c>
      <c r="AZ79" s="75">
        <f t="shared" ref="AZ79" si="229">SUM(AZ76:AZ78)</f>
        <v>5806</v>
      </c>
      <c r="BA79" s="75">
        <f t="shared" ref="BA79" si="230">SUM(BA76:BA78)</f>
        <v>5806</v>
      </c>
      <c r="BB79" s="75">
        <f t="shared" ref="BB79" si="231">SUM(BB76:BB78)</f>
        <v>5806</v>
      </c>
      <c r="BC79" s="75">
        <f t="shared" ref="BC79" si="232">SUM(BC76:BC78)</f>
        <v>5806</v>
      </c>
      <c r="BD79" s="75">
        <f t="shared" ref="BD79" si="233">SUM(BD76:BD78)</f>
        <v>5806</v>
      </c>
      <c r="BE79" s="75">
        <f t="shared" ref="BE79" si="234">SUM(BE76:BE78)</f>
        <v>6541.8342964197145</v>
      </c>
      <c r="BF79" s="75">
        <f t="shared" ref="BF79" si="235">SUM(BF76:BF78)</f>
        <v>6639.4543904301318</v>
      </c>
      <c r="BG79" s="75">
        <f t="shared" ref="BG79" si="236">SUM(BG76:BG78)</f>
        <v>6371.7962500000003</v>
      </c>
    </row>
    <row r="80" spans="1:59" x14ac:dyDescent="0.2">
      <c r="D80" s="11" t="s">
        <v>13</v>
      </c>
      <c r="F80" s="26" t="s">
        <v>8</v>
      </c>
      <c r="G80" s="75">
        <v>2574.6602507128523</v>
      </c>
      <c r="H80" s="75">
        <v>2523.1670456985953</v>
      </c>
      <c r="I80" s="75">
        <v>2420.1806356700808</v>
      </c>
      <c r="J80" s="75">
        <v>2677.6466607413663</v>
      </c>
      <c r="K80" s="75">
        <v>2523.1670456985953</v>
      </c>
      <c r="L80" s="75">
        <v>1420</v>
      </c>
      <c r="M80" s="75">
        <v>1753.0000000000002</v>
      </c>
      <c r="N80" s="75">
        <v>1742.0000000000002</v>
      </c>
      <c r="O80" s="75">
        <v>1860.0000000000002</v>
      </c>
      <c r="P80" s="75">
        <v>1765.0000000000002</v>
      </c>
      <c r="Q80" s="75">
        <v>2499.1700000000005</v>
      </c>
      <c r="R80" s="75">
        <v>2131.9700000000003</v>
      </c>
      <c r="S80" s="75">
        <v>2076.17</v>
      </c>
      <c r="T80" s="75">
        <v>2158.0700000000006</v>
      </c>
      <c r="U80" s="75">
        <v>2572.0700000000002</v>
      </c>
      <c r="V80" s="75">
        <v>2754.0000000000005</v>
      </c>
      <c r="W80" s="75">
        <v>2754.0000000000005</v>
      </c>
      <c r="X80" s="75">
        <v>2754.0000000000005</v>
      </c>
      <c r="Y80" s="75">
        <v>2754.0000000000005</v>
      </c>
      <c r="Z80" s="75">
        <v>2754.0000000000005</v>
      </c>
      <c r="AA80" s="75">
        <v>2754.0000000000005</v>
      </c>
      <c r="AB80" s="75">
        <v>2754.0000000000005</v>
      </c>
      <c r="AC80" s="75">
        <v>2754.0000000000005</v>
      </c>
      <c r="AD80" s="75">
        <v>2754.0000000000005</v>
      </c>
      <c r="AE80" s="75">
        <v>2754.0000000000005</v>
      </c>
      <c r="AF80" s="75">
        <v>2754.0000000000005</v>
      </c>
      <c r="AG80" s="75">
        <v>2754.0000000000005</v>
      </c>
      <c r="AH80" s="75">
        <v>2754.0000000000005</v>
      </c>
      <c r="AI80" s="75">
        <v>2754.0000000000005</v>
      </c>
      <c r="AJ80" s="75">
        <v>2754.0000000000005</v>
      </c>
      <c r="AK80" s="75">
        <v>2754.0000000000005</v>
      </c>
      <c r="AL80" s="75">
        <v>2754.0000000000005</v>
      </c>
      <c r="AM80" s="75">
        <v>2754.0000000000005</v>
      </c>
      <c r="AN80" s="75">
        <v>2754.0000000000005</v>
      </c>
      <c r="AO80" s="75">
        <v>2754.0000000000005</v>
      </c>
      <c r="AP80" s="75">
        <v>2754.0000000000005</v>
      </c>
      <c r="AQ80" s="75">
        <v>2754.0000000000005</v>
      </c>
      <c r="AR80" s="75">
        <v>2754.0000000000005</v>
      </c>
      <c r="AS80" s="75">
        <v>2754.0000000000005</v>
      </c>
      <c r="AT80" s="75">
        <v>2754.0000000000005</v>
      </c>
      <c r="AU80" s="75">
        <v>2754.0000000000005</v>
      </c>
      <c r="AV80" s="75">
        <v>2754.0000000000005</v>
      </c>
      <c r="AW80" s="75">
        <v>2754.0000000000005</v>
      </c>
      <c r="AX80" s="75">
        <v>2754.0000000000005</v>
      </c>
      <c r="AY80" s="75">
        <v>2754.0000000000005</v>
      </c>
      <c r="AZ80" s="75">
        <v>2754.0000000000005</v>
      </c>
      <c r="BA80" s="75">
        <v>2754.0000000000005</v>
      </c>
      <c r="BB80" s="75">
        <v>2754.0000000000005</v>
      </c>
      <c r="BC80" s="75">
        <v>2754.0000000000005</v>
      </c>
      <c r="BD80" s="75">
        <v>2754.0000000000005</v>
      </c>
      <c r="BE80" s="75">
        <v>3172.0988273659877</v>
      </c>
      <c r="BF80" s="75">
        <v>3205.6276079155091</v>
      </c>
      <c r="BG80" s="75">
        <v>2957.3653474903472</v>
      </c>
    </row>
    <row r="81" spans="1:59" x14ac:dyDescent="0.2">
      <c r="F81" s="2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x14ac:dyDescent="0.2">
      <c r="A82" s="29"/>
      <c r="B82" s="30"/>
      <c r="C82" s="30"/>
      <c r="D82" s="25"/>
      <c r="E82" s="25"/>
      <c r="F82" s="31" t="s">
        <v>23</v>
      </c>
      <c r="G82" s="77">
        <f>SUM(G70+G74+G75+G79+G80)</f>
        <v>22100.326147529533</v>
      </c>
      <c r="H82" s="77">
        <f>SUM(H70+H74+H75+H79+H80)</f>
        <v>22280.10291613176</v>
      </c>
      <c r="I82" s="77">
        <f t="shared" ref="I82:BG82" si="237">SUM(I70+I74+I75+I79+I80)</f>
        <v>19444.604817229872</v>
      </c>
      <c r="J82" s="77">
        <f t="shared" si="237"/>
        <v>23060.031702625227</v>
      </c>
      <c r="K82" s="77">
        <f t="shared" si="237"/>
        <v>19760.811655446738</v>
      </c>
      <c r="L82" s="77">
        <f t="shared" si="237"/>
        <v>12265</v>
      </c>
      <c r="M82" s="77">
        <f t="shared" si="237"/>
        <v>13548</v>
      </c>
      <c r="N82" s="77">
        <f t="shared" si="237"/>
        <v>15381</v>
      </c>
      <c r="O82" s="77">
        <f t="shared" si="237"/>
        <v>14146</v>
      </c>
      <c r="P82" s="77">
        <f t="shared" si="237"/>
        <v>15798.000000000002</v>
      </c>
      <c r="Q82" s="77">
        <f t="shared" si="237"/>
        <v>21301.605348271984</v>
      </c>
      <c r="R82" s="77">
        <f t="shared" si="237"/>
        <v>20421.841639253318</v>
      </c>
      <c r="S82" s="77">
        <f t="shared" si="237"/>
        <v>20529.071639253314</v>
      </c>
      <c r="T82" s="77">
        <f t="shared" si="237"/>
        <v>20596.981639253318</v>
      </c>
      <c r="U82" s="77">
        <f t="shared" si="237"/>
        <v>20136.701639253315</v>
      </c>
      <c r="V82" s="77">
        <f t="shared" si="237"/>
        <v>20542.5</v>
      </c>
      <c r="W82" s="77">
        <f t="shared" si="237"/>
        <v>22910</v>
      </c>
      <c r="X82" s="77">
        <f t="shared" si="237"/>
        <v>22896</v>
      </c>
      <c r="Y82" s="77">
        <f t="shared" si="237"/>
        <v>23906</v>
      </c>
      <c r="Z82" s="77">
        <f t="shared" si="237"/>
        <v>21890</v>
      </c>
      <c r="AA82" s="77">
        <f t="shared" si="237"/>
        <v>22565</v>
      </c>
      <c r="AB82" s="77">
        <f t="shared" si="237"/>
        <v>22356</v>
      </c>
      <c r="AC82" s="77">
        <f t="shared" si="237"/>
        <v>21723</v>
      </c>
      <c r="AD82" s="77">
        <f t="shared" si="237"/>
        <v>23289</v>
      </c>
      <c r="AE82" s="77">
        <f t="shared" si="237"/>
        <v>21668</v>
      </c>
      <c r="AF82" s="77">
        <f t="shared" si="237"/>
        <v>22361.522820223257</v>
      </c>
      <c r="AG82" s="77">
        <f t="shared" si="237"/>
        <v>20897.742338368778</v>
      </c>
      <c r="AH82" s="77">
        <f t="shared" si="237"/>
        <v>23055.738773600388</v>
      </c>
      <c r="AI82" s="77">
        <f t="shared" si="237"/>
        <v>23133.702220915329</v>
      </c>
      <c r="AJ82" s="77">
        <f t="shared" si="237"/>
        <v>23605.859794066069</v>
      </c>
      <c r="AK82" s="77">
        <f t="shared" si="237"/>
        <v>23448.692061015274</v>
      </c>
      <c r="AL82" s="77">
        <f t="shared" si="237"/>
        <v>24024.092693544146</v>
      </c>
      <c r="AM82" s="77">
        <f t="shared" si="237"/>
        <v>23580.560668635851</v>
      </c>
      <c r="AN82" s="77">
        <f t="shared" si="237"/>
        <v>22657.869949681368</v>
      </c>
      <c r="AO82" s="77">
        <f t="shared" si="237"/>
        <v>21682.465413117548</v>
      </c>
      <c r="AP82" s="77">
        <f t="shared" si="237"/>
        <v>23097.06037358641</v>
      </c>
      <c r="AQ82" s="77">
        <f t="shared" si="237"/>
        <v>22716.649735748157</v>
      </c>
      <c r="AR82" s="77">
        <f t="shared" si="237"/>
        <v>23216</v>
      </c>
      <c r="AS82" s="77">
        <f t="shared" si="237"/>
        <v>23703.899028987824</v>
      </c>
      <c r="AT82" s="77">
        <f t="shared" si="237"/>
        <v>22778.848024657345</v>
      </c>
      <c r="AU82" s="77">
        <f t="shared" si="237"/>
        <v>23242.360561781155</v>
      </c>
      <c r="AV82" s="77">
        <f t="shared" si="237"/>
        <v>23898.81805098445</v>
      </c>
      <c r="AW82" s="77">
        <f t="shared" si="237"/>
        <v>23141.001042315114</v>
      </c>
      <c r="AX82" s="77">
        <f t="shared" si="237"/>
        <v>22863.326244462725</v>
      </c>
      <c r="AY82" s="77">
        <f t="shared" si="237"/>
        <v>21475.272268463566</v>
      </c>
      <c r="AZ82" s="77">
        <f t="shared" si="237"/>
        <v>23529.094049718911</v>
      </c>
      <c r="BA82" s="77">
        <f t="shared" si="237"/>
        <v>23624.260024272211</v>
      </c>
      <c r="BB82" s="77">
        <f t="shared" si="237"/>
        <v>24099.275022557435</v>
      </c>
      <c r="BC82" s="77">
        <f t="shared" si="237"/>
        <v>22550.959633833714</v>
      </c>
      <c r="BD82" s="77">
        <f t="shared" si="237"/>
        <v>24013.993445295586</v>
      </c>
      <c r="BE82" s="77">
        <f t="shared" si="237"/>
        <v>23279.202596351643</v>
      </c>
      <c r="BF82" s="77">
        <f t="shared" si="237"/>
        <v>23358.154770665664</v>
      </c>
      <c r="BG82" s="77">
        <f t="shared" si="237"/>
        <v>22894.309113587344</v>
      </c>
    </row>
    <row r="83" spans="1:59" ht="13.5" thickBot="1" x14ac:dyDescent="0.25">
      <c r="A83" s="29"/>
      <c r="B83" s="30"/>
      <c r="C83" s="30"/>
      <c r="D83" s="25"/>
      <c r="E83" s="25"/>
      <c r="F83" s="25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59" ht="14.25" thickTop="1" thickBot="1" x14ac:dyDescent="0.25">
      <c r="A84" s="44"/>
      <c r="B84" s="45" t="s">
        <v>27</v>
      </c>
      <c r="C84" s="42"/>
      <c r="D84" s="45"/>
      <c r="E84" s="45"/>
      <c r="F84" s="45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90"/>
    </row>
    <row r="85" spans="1:59" ht="13.5" thickTop="1" x14ac:dyDescent="0.2">
      <c r="A85" s="30"/>
      <c r="B85" s="25"/>
      <c r="C85" s="30"/>
      <c r="D85" s="25"/>
      <c r="E85" s="25"/>
      <c r="F85" s="25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</row>
    <row r="86" spans="1:59" x14ac:dyDescent="0.2">
      <c r="B86" s="25"/>
      <c r="D86" s="11" t="s">
        <v>5</v>
      </c>
      <c r="F86" s="26" t="s">
        <v>6</v>
      </c>
      <c r="G86" s="75">
        <f>G54+G70</f>
        <v>1100</v>
      </c>
      <c r="H86" s="75">
        <f t="shared" ref="H86:BG86" si="238">H54+H70</f>
        <v>1100</v>
      </c>
      <c r="I86" s="75">
        <f t="shared" si="238"/>
        <v>899.99999999999989</v>
      </c>
      <c r="J86" s="75">
        <f t="shared" si="238"/>
        <v>1164</v>
      </c>
      <c r="K86" s="75">
        <f t="shared" si="238"/>
        <v>920</v>
      </c>
      <c r="L86" s="75">
        <f t="shared" si="238"/>
        <v>1020</v>
      </c>
      <c r="M86" s="75">
        <f t="shared" si="238"/>
        <v>1050</v>
      </c>
      <c r="N86" s="75">
        <f t="shared" si="238"/>
        <v>1080</v>
      </c>
      <c r="O86" s="75">
        <f t="shared" si="238"/>
        <v>929.99999999999989</v>
      </c>
      <c r="P86" s="75">
        <f t="shared" si="238"/>
        <v>995.99999999999989</v>
      </c>
      <c r="Q86" s="75">
        <f t="shared" si="238"/>
        <v>3483</v>
      </c>
      <c r="R86" s="75">
        <f t="shared" si="238"/>
        <v>3400</v>
      </c>
      <c r="S86" s="75">
        <f t="shared" si="238"/>
        <v>3500</v>
      </c>
      <c r="T86" s="75">
        <f t="shared" si="238"/>
        <v>3300</v>
      </c>
      <c r="U86" s="75">
        <f t="shared" si="238"/>
        <v>2500</v>
      </c>
      <c r="V86" s="75">
        <f t="shared" si="238"/>
        <v>2506.5</v>
      </c>
      <c r="W86" s="75">
        <f t="shared" si="238"/>
        <v>2336</v>
      </c>
      <c r="X86" s="75">
        <f t="shared" si="238"/>
        <v>2307</v>
      </c>
      <c r="Y86" s="75">
        <f t="shared" si="238"/>
        <v>2035</v>
      </c>
      <c r="Z86" s="75">
        <f t="shared" si="238"/>
        <v>1980</v>
      </c>
      <c r="AA86" s="75">
        <f t="shared" si="238"/>
        <v>2010</v>
      </c>
      <c r="AB86" s="75">
        <f t="shared" si="238"/>
        <v>2190</v>
      </c>
      <c r="AC86" s="75">
        <f t="shared" si="238"/>
        <v>2170</v>
      </c>
      <c r="AD86" s="75">
        <f t="shared" si="238"/>
        <v>2127</v>
      </c>
      <c r="AE86" s="75">
        <f t="shared" si="238"/>
        <v>3223</v>
      </c>
      <c r="AF86" s="75">
        <f t="shared" si="238"/>
        <v>924.80258883709416</v>
      </c>
      <c r="AG86" s="75">
        <f t="shared" si="238"/>
        <v>929.02210698261729</v>
      </c>
      <c r="AH86" s="75">
        <f t="shared" si="238"/>
        <v>1140.018542214226</v>
      </c>
      <c r="AI86" s="75">
        <f t="shared" si="238"/>
        <v>1113.280510101079</v>
      </c>
      <c r="AJ86" s="75">
        <f t="shared" si="238"/>
        <v>1169.8650214864285</v>
      </c>
      <c r="AK86" s="75">
        <f t="shared" si="238"/>
        <v>1117.8891326029132</v>
      </c>
      <c r="AL86" s="75">
        <f t="shared" si="238"/>
        <v>911.28976513178748</v>
      </c>
      <c r="AM86" s="75">
        <f t="shared" si="238"/>
        <v>951.75774022349356</v>
      </c>
      <c r="AN86" s="75">
        <f t="shared" si="238"/>
        <v>1136.0670212690084</v>
      </c>
      <c r="AO86" s="75">
        <f t="shared" si="238"/>
        <v>1091.6624847051874</v>
      </c>
      <c r="AP86" s="75">
        <f t="shared" si="238"/>
        <v>998.25744517405042</v>
      </c>
      <c r="AQ86" s="75">
        <f t="shared" si="238"/>
        <v>1112.0425858750614</v>
      </c>
      <c r="AR86" s="75">
        <f t="shared" si="238"/>
        <v>1175.3000000000002</v>
      </c>
      <c r="AS86" s="75">
        <f t="shared" si="238"/>
        <v>1196.2363519911573</v>
      </c>
      <c r="AT86" s="75">
        <f t="shared" si="238"/>
        <v>1453.1668386194906</v>
      </c>
      <c r="AU86" s="75">
        <f t="shared" si="238"/>
        <v>1536.8589134333945</v>
      </c>
      <c r="AV86" s="75">
        <f t="shared" si="238"/>
        <v>924.99497575339524</v>
      </c>
      <c r="AW86" s="75">
        <f t="shared" si="238"/>
        <v>1307.5113090884047</v>
      </c>
      <c r="AX86" s="75">
        <f t="shared" si="238"/>
        <v>1165.4496519464817</v>
      </c>
      <c r="AY86" s="75">
        <f t="shared" si="238"/>
        <v>1340.7481212542584</v>
      </c>
      <c r="AZ86" s="75">
        <f t="shared" si="238"/>
        <v>1471.9626735657926</v>
      </c>
      <c r="BA86" s="75">
        <f t="shared" si="238"/>
        <v>1493.5214191752812</v>
      </c>
      <c r="BB86" s="75">
        <f t="shared" si="238"/>
        <v>1379.9291885166949</v>
      </c>
      <c r="BC86" s="75">
        <f t="shared" si="238"/>
        <v>1562.0065708491657</v>
      </c>
      <c r="BD86" s="75">
        <f t="shared" si="238"/>
        <v>1294.3704621762272</v>
      </c>
      <c r="BE86" s="75">
        <f t="shared" si="238"/>
        <v>2166.1800445025547</v>
      </c>
      <c r="BF86" s="75">
        <f t="shared" si="238"/>
        <v>2253.8841904123456</v>
      </c>
      <c r="BG86" s="75">
        <f t="shared" si="238"/>
        <v>2307.4058585541707</v>
      </c>
    </row>
    <row r="87" spans="1:59" x14ac:dyDescent="0.2">
      <c r="D87" s="11" t="s">
        <v>7</v>
      </c>
      <c r="F87" s="26" t="s">
        <v>8</v>
      </c>
      <c r="G87" s="92">
        <f t="shared" ref="G87:BG87" si="239">G55+G71</f>
        <v>6100</v>
      </c>
      <c r="H87" s="92">
        <f t="shared" si="239"/>
        <v>5100</v>
      </c>
      <c r="I87" s="92">
        <f t="shared" si="239"/>
        <v>4899.9999999999991</v>
      </c>
      <c r="J87" s="92">
        <f t="shared" si="239"/>
        <v>5600</v>
      </c>
      <c r="K87" s="92">
        <f t="shared" si="239"/>
        <v>5200</v>
      </c>
      <c r="L87" s="92">
        <f t="shared" si="239"/>
        <v>3054</v>
      </c>
      <c r="M87" s="92">
        <f t="shared" si="239"/>
        <v>3282</v>
      </c>
      <c r="N87" s="92">
        <f t="shared" si="239"/>
        <v>3187</v>
      </c>
      <c r="O87" s="92">
        <f t="shared" si="239"/>
        <v>3378</v>
      </c>
      <c r="P87" s="92">
        <f t="shared" si="239"/>
        <v>3461.0000000000005</v>
      </c>
      <c r="Q87" s="92">
        <f t="shared" si="239"/>
        <v>3722.369999999999</v>
      </c>
      <c r="R87" s="92">
        <f t="shared" si="239"/>
        <v>3622.369999999999</v>
      </c>
      <c r="S87" s="92">
        <f t="shared" si="239"/>
        <v>3602.37</v>
      </c>
      <c r="T87" s="92">
        <f t="shared" si="239"/>
        <v>3632.369999999999</v>
      </c>
      <c r="U87" s="92">
        <f t="shared" si="239"/>
        <v>3542.3699999999994</v>
      </c>
      <c r="V87" s="92">
        <f t="shared" si="239"/>
        <v>3681.6000000000004</v>
      </c>
      <c r="W87" s="92">
        <f t="shared" si="239"/>
        <v>3774.7999999999997</v>
      </c>
      <c r="X87" s="92">
        <f t="shared" si="239"/>
        <v>3681.5999999999995</v>
      </c>
      <c r="Y87" s="92">
        <f t="shared" si="239"/>
        <v>3691.1999999999994</v>
      </c>
      <c r="Z87" s="92">
        <f t="shared" si="239"/>
        <v>3660.5999999999995</v>
      </c>
      <c r="AA87" s="92">
        <f t="shared" si="239"/>
        <v>3628.8999999999996</v>
      </c>
      <c r="AB87" s="92">
        <f t="shared" si="239"/>
        <v>3645.3999999999996</v>
      </c>
      <c r="AC87" s="92">
        <f t="shared" si="239"/>
        <v>3695.5999999999995</v>
      </c>
      <c r="AD87" s="92">
        <f t="shared" si="239"/>
        <v>3745.7</v>
      </c>
      <c r="AE87" s="92">
        <f t="shared" si="239"/>
        <v>3607.6000000000004</v>
      </c>
      <c r="AF87" s="92">
        <f t="shared" si="239"/>
        <v>3212.1959611918892</v>
      </c>
      <c r="AG87" s="92">
        <f t="shared" si="239"/>
        <v>3003.4948055543277</v>
      </c>
      <c r="AH87" s="92">
        <f t="shared" si="239"/>
        <v>3434.2824670501805</v>
      </c>
      <c r="AI87" s="92">
        <f t="shared" si="239"/>
        <v>3458.1485439592816</v>
      </c>
      <c r="AJ87" s="92">
        <f t="shared" si="239"/>
        <v>3514.0146208683823</v>
      </c>
      <c r="AK87" s="92">
        <f t="shared" si="239"/>
        <v>3730.1986847080425</v>
      </c>
      <c r="AL87" s="92">
        <f t="shared" si="239"/>
        <v>3309.3956139583979</v>
      </c>
      <c r="AM87" s="92">
        <f t="shared" si="239"/>
        <v>3467.6928419914329</v>
      </c>
      <c r="AN87" s="92">
        <f t="shared" si="239"/>
        <v>3330.2423791144197</v>
      </c>
      <c r="AO87" s="92">
        <f t="shared" si="239"/>
        <v>3304.6512673853958</v>
      </c>
      <c r="AP87" s="92">
        <f t="shared" si="239"/>
        <v>3165.0494035198944</v>
      </c>
      <c r="AQ87" s="92">
        <f t="shared" si="239"/>
        <v>2718.2420679203315</v>
      </c>
      <c r="AR87" s="92">
        <f t="shared" si="239"/>
        <v>2907.9157253747981</v>
      </c>
      <c r="AS87" s="92">
        <f t="shared" si="239"/>
        <v>2775.3294831518883</v>
      </c>
      <c r="AT87" s="92">
        <f t="shared" si="239"/>
        <v>2727.9305840981519</v>
      </c>
      <c r="AU87" s="92">
        <f t="shared" si="239"/>
        <v>2816.8832877879422</v>
      </c>
      <c r="AV87" s="92">
        <f t="shared" si="239"/>
        <v>3422.9951011083122</v>
      </c>
      <c r="AW87" s="92">
        <f t="shared" si="239"/>
        <v>3212.5459431456025</v>
      </c>
      <c r="AX87" s="92">
        <f t="shared" si="239"/>
        <v>3093.224020098899</v>
      </c>
      <c r="AY87" s="92">
        <f t="shared" si="239"/>
        <v>2938.5142074610958</v>
      </c>
      <c r="AZ87" s="92">
        <f t="shared" si="239"/>
        <v>3165.8098995546125</v>
      </c>
      <c r="BA87" s="92">
        <f t="shared" si="239"/>
        <v>3108.8662125631618</v>
      </c>
      <c r="BB87" s="92">
        <f t="shared" si="239"/>
        <v>3305.2764187818875</v>
      </c>
      <c r="BC87" s="92">
        <f t="shared" si="239"/>
        <v>2918.505707291682</v>
      </c>
      <c r="BD87" s="92">
        <f t="shared" si="239"/>
        <v>3333.3063037460165</v>
      </c>
      <c r="BE87" s="92">
        <f t="shared" si="239"/>
        <v>3607.7949769388097</v>
      </c>
      <c r="BF87" s="92">
        <f t="shared" si="239"/>
        <v>3617.9090865571125</v>
      </c>
      <c r="BG87" s="92">
        <f t="shared" si="239"/>
        <v>3628.0911039232874</v>
      </c>
    </row>
    <row r="88" spans="1:59" x14ac:dyDescent="0.2">
      <c r="F88" s="26" t="s">
        <v>9</v>
      </c>
      <c r="G88" s="92">
        <f t="shared" ref="G88:BG88" si="240">G56+G72</f>
        <v>11099.999999999998</v>
      </c>
      <c r="H88" s="92">
        <f t="shared" si="240"/>
        <v>12000.000000000004</v>
      </c>
      <c r="I88" s="92">
        <f t="shared" si="240"/>
        <v>12500</v>
      </c>
      <c r="J88" s="92">
        <f t="shared" si="240"/>
        <v>12900</v>
      </c>
      <c r="K88" s="92">
        <f t="shared" si="240"/>
        <v>10700</v>
      </c>
      <c r="L88" s="92">
        <f t="shared" si="240"/>
        <v>6864.0000000000018</v>
      </c>
      <c r="M88" s="92">
        <f t="shared" si="240"/>
        <v>6952.0000000000009</v>
      </c>
      <c r="N88" s="92">
        <f t="shared" si="240"/>
        <v>7026.9999999999982</v>
      </c>
      <c r="O88" s="92">
        <f t="shared" si="240"/>
        <v>7029.0000000000018</v>
      </c>
      <c r="P88" s="92">
        <f t="shared" si="240"/>
        <v>7594.0000000000018</v>
      </c>
      <c r="Q88" s="92">
        <f t="shared" si="240"/>
        <v>7425.0100000000011</v>
      </c>
      <c r="R88" s="92">
        <f t="shared" si="240"/>
        <v>7205.01</v>
      </c>
      <c r="S88" s="92">
        <f t="shared" si="240"/>
        <v>7165.01</v>
      </c>
      <c r="T88" s="92">
        <f t="shared" si="240"/>
        <v>7235.010000000002</v>
      </c>
      <c r="U88" s="92">
        <f t="shared" si="240"/>
        <v>7035.0099999999984</v>
      </c>
      <c r="V88" s="92">
        <f t="shared" si="240"/>
        <v>6696.8550000000005</v>
      </c>
      <c r="W88" s="92">
        <f t="shared" si="240"/>
        <v>7925.84</v>
      </c>
      <c r="X88" s="92">
        <f t="shared" si="240"/>
        <v>7744.2149999999992</v>
      </c>
      <c r="Y88" s="92">
        <f t="shared" si="240"/>
        <v>7942.2550000000001</v>
      </c>
      <c r="Z88" s="92">
        <f t="shared" si="240"/>
        <v>7535.1550000000007</v>
      </c>
      <c r="AA88" s="92">
        <f t="shared" si="240"/>
        <v>7565.52</v>
      </c>
      <c r="AB88" s="92">
        <f t="shared" si="240"/>
        <v>7113.8649999999998</v>
      </c>
      <c r="AC88" s="92">
        <f t="shared" si="240"/>
        <v>6708.6599999999989</v>
      </c>
      <c r="AD88" s="92">
        <f t="shared" si="240"/>
        <v>8182.4900000000007</v>
      </c>
      <c r="AE88" s="92">
        <f t="shared" si="240"/>
        <v>6874.6149999999998</v>
      </c>
      <c r="AF88" s="92">
        <f t="shared" si="240"/>
        <v>7946.8367302092374</v>
      </c>
      <c r="AG88" s="92">
        <f t="shared" si="240"/>
        <v>7943.9906031940691</v>
      </c>
      <c r="AH88" s="92">
        <f t="shared" si="240"/>
        <v>8243.1532855597761</v>
      </c>
      <c r="AI88" s="92">
        <f t="shared" si="240"/>
        <v>7871.2330716314818</v>
      </c>
      <c r="AJ88" s="92">
        <f t="shared" si="240"/>
        <v>7720.3128577031857</v>
      </c>
      <c r="AK88" s="92">
        <f t="shared" si="240"/>
        <v>7089.1113075332805</v>
      </c>
      <c r="AL88" s="92">
        <f t="shared" si="240"/>
        <v>6599.2112273993807</v>
      </c>
      <c r="AM88" s="92">
        <f t="shared" si="240"/>
        <v>6380.2591365311582</v>
      </c>
      <c r="AN88" s="92">
        <f t="shared" si="240"/>
        <v>5797.6213649061701</v>
      </c>
      <c r="AO88" s="92">
        <f t="shared" si="240"/>
        <v>5222.1844619366748</v>
      </c>
      <c r="AP88" s="92">
        <f t="shared" si="240"/>
        <v>6455.611240646901</v>
      </c>
      <c r="AQ88" s="92">
        <f t="shared" si="240"/>
        <v>6068.5690871632596</v>
      </c>
      <c r="AR88" s="92">
        <f t="shared" si="240"/>
        <v>6264.6376711980338</v>
      </c>
      <c r="AS88" s="92">
        <f t="shared" si="240"/>
        <v>6187.5779163628267</v>
      </c>
      <c r="AT88" s="92">
        <f t="shared" si="240"/>
        <v>5705.3749379889068</v>
      </c>
      <c r="AU88" s="92">
        <f t="shared" si="240"/>
        <v>6208.6820026345122</v>
      </c>
      <c r="AV88" s="92">
        <f t="shared" si="240"/>
        <v>6620.2123887605994</v>
      </c>
      <c r="AW88" s="92">
        <f t="shared" si="240"/>
        <v>6448.7731735193456</v>
      </c>
      <c r="AX88" s="92">
        <f t="shared" si="240"/>
        <v>6303.9961808164289</v>
      </c>
      <c r="AY88" s="92">
        <f t="shared" si="240"/>
        <v>6058.4830236001235</v>
      </c>
      <c r="AZ88" s="92">
        <f t="shared" si="240"/>
        <v>6598.9877567606054</v>
      </c>
      <c r="BA88" s="92">
        <f t="shared" si="240"/>
        <v>7061.609921375888</v>
      </c>
      <c r="BB88" s="92">
        <f t="shared" si="240"/>
        <v>7095.9567405490252</v>
      </c>
      <c r="BC88" s="92">
        <f t="shared" si="240"/>
        <v>6858.2796308981879</v>
      </c>
      <c r="BD88" s="92">
        <f t="shared" si="240"/>
        <v>6994.774403689913</v>
      </c>
      <c r="BE88" s="92">
        <f t="shared" si="240"/>
        <v>6759.0043534672186</v>
      </c>
      <c r="BF88" s="92">
        <f t="shared" si="240"/>
        <v>6521.3274403536452</v>
      </c>
      <c r="BG88" s="92">
        <f t="shared" si="240"/>
        <v>6283.8053349489055</v>
      </c>
    </row>
    <row r="89" spans="1:59" x14ac:dyDescent="0.2">
      <c r="D89" s="12"/>
      <c r="F89" s="26" t="s">
        <v>6</v>
      </c>
      <c r="G89" s="92">
        <f t="shared" ref="G89:BG89" si="241">G57+G73</f>
        <v>5300</v>
      </c>
      <c r="H89" s="92">
        <f t="shared" si="241"/>
        <v>5600.0000000000009</v>
      </c>
      <c r="I89" s="92">
        <f t="shared" si="241"/>
        <v>3700</v>
      </c>
      <c r="J89" s="92">
        <f t="shared" si="241"/>
        <v>4900</v>
      </c>
      <c r="K89" s="92">
        <f t="shared" si="241"/>
        <v>3800</v>
      </c>
      <c r="L89" s="92">
        <f t="shared" si="241"/>
        <v>3837.0000000000005</v>
      </c>
      <c r="M89" s="92">
        <f t="shared" si="241"/>
        <v>3826.0000000000005</v>
      </c>
      <c r="N89" s="92">
        <f t="shared" si="241"/>
        <v>4255</v>
      </c>
      <c r="O89" s="92">
        <f t="shared" si="241"/>
        <v>3838.0000000000005</v>
      </c>
      <c r="P89" s="92">
        <f t="shared" si="241"/>
        <v>4744</v>
      </c>
      <c r="Q89" s="92">
        <f t="shared" si="241"/>
        <v>6011.72</v>
      </c>
      <c r="R89" s="92">
        <f t="shared" si="241"/>
        <v>5891.72</v>
      </c>
      <c r="S89" s="92">
        <f t="shared" si="241"/>
        <v>5871.72</v>
      </c>
      <c r="T89" s="92">
        <f t="shared" si="241"/>
        <v>5911.72</v>
      </c>
      <c r="U89" s="92">
        <f t="shared" si="241"/>
        <v>5801.72</v>
      </c>
      <c r="V89" s="92">
        <f t="shared" si="241"/>
        <v>3872.3450000000003</v>
      </c>
      <c r="W89" s="92">
        <f t="shared" si="241"/>
        <v>4744.76</v>
      </c>
      <c r="X89" s="92">
        <f t="shared" si="241"/>
        <v>4959.1850000000004</v>
      </c>
      <c r="Y89" s="92">
        <f t="shared" si="241"/>
        <v>6108.0450000000001</v>
      </c>
      <c r="Z89" s="92">
        <f t="shared" si="241"/>
        <v>4411.0450000000001</v>
      </c>
      <c r="AA89" s="92">
        <f t="shared" si="241"/>
        <v>4977.18</v>
      </c>
      <c r="AB89" s="92">
        <f t="shared" si="241"/>
        <v>5027.1350000000002</v>
      </c>
      <c r="AC89" s="92">
        <f t="shared" si="241"/>
        <v>5031.6400000000003</v>
      </c>
      <c r="AD89" s="92">
        <f t="shared" si="241"/>
        <v>5348.91</v>
      </c>
      <c r="AE89" s="92">
        <f t="shared" si="241"/>
        <v>5460.3850000000002</v>
      </c>
      <c r="AF89" s="92">
        <f t="shared" si="241"/>
        <v>5239.7731078406814</v>
      </c>
      <c r="AG89" s="92">
        <f t="shared" si="241"/>
        <v>4591.0348069292831</v>
      </c>
      <c r="AH89" s="92">
        <f t="shared" si="241"/>
        <v>5089.4956596838583</v>
      </c>
      <c r="AI89" s="92">
        <f t="shared" si="241"/>
        <v>5152.8596133920637</v>
      </c>
      <c r="AJ89" s="92">
        <f t="shared" si="241"/>
        <v>5272.2235671002682</v>
      </c>
      <c r="AK89" s="92">
        <f t="shared" si="241"/>
        <v>5369.3404254013149</v>
      </c>
      <c r="AL89" s="92">
        <f t="shared" si="241"/>
        <v>5734.3054285049147</v>
      </c>
      <c r="AM89" s="92">
        <f t="shared" si="241"/>
        <v>5349.6128419810639</v>
      </c>
      <c r="AN89" s="92">
        <f t="shared" si="241"/>
        <v>4341.7480766540375</v>
      </c>
      <c r="AO89" s="92">
        <f t="shared" si="241"/>
        <v>4291.6876134982122</v>
      </c>
      <c r="AP89" s="92">
        <f t="shared" si="241"/>
        <v>4661.3063405962694</v>
      </c>
      <c r="AQ89" s="92">
        <f t="shared" si="241"/>
        <v>4872.7577169360102</v>
      </c>
      <c r="AR89" s="92">
        <f t="shared" si="241"/>
        <v>5022.5364610187926</v>
      </c>
      <c r="AS89" s="92">
        <f t="shared" si="241"/>
        <v>5654.0668486027025</v>
      </c>
      <c r="AT89" s="92">
        <f t="shared" si="241"/>
        <v>5008.6679495489652</v>
      </c>
      <c r="AU89" s="92">
        <f t="shared" si="241"/>
        <v>5321.2649796457526</v>
      </c>
      <c r="AV89" s="92">
        <f t="shared" si="241"/>
        <v>5876.5328236791838</v>
      </c>
      <c r="AW89" s="92">
        <f t="shared" si="241"/>
        <v>5180.7367059019962</v>
      </c>
      <c r="AX89" s="92">
        <f t="shared" si="241"/>
        <v>5159.4406068462949</v>
      </c>
      <c r="AY89" s="92">
        <f t="shared" si="241"/>
        <v>4480.5926547929466</v>
      </c>
      <c r="AZ89" s="92">
        <f t="shared" si="241"/>
        <v>5438.668225767643</v>
      </c>
      <c r="BA89" s="92">
        <f t="shared" si="241"/>
        <v>5432.8068685149992</v>
      </c>
      <c r="BB89" s="92">
        <f t="shared" si="241"/>
        <v>5868.3434539856516</v>
      </c>
      <c r="BC89" s="92">
        <f t="shared" si="241"/>
        <v>4785.6098104280527</v>
      </c>
      <c r="BD89" s="92">
        <f t="shared" si="241"/>
        <v>5830.1365618447471</v>
      </c>
      <c r="BE89" s="92">
        <f t="shared" si="241"/>
        <v>5820.1755202333243</v>
      </c>
      <c r="BF89" s="92">
        <f t="shared" si="241"/>
        <v>5767.8118793734639</v>
      </c>
      <c r="BG89" s="92">
        <f t="shared" si="241"/>
        <v>5715.5439064379816</v>
      </c>
    </row>
    <row r="90" spans="1:59" x14ac:dyDescent="0.2">
      <c r="B90" s="12"/>
      <c r="E90" s="27"/>
      <c r="F90" s="13" t="s">
        <v>10</v>
      </c>
      <c r="G90" s="75">
        <f>SUM(G87:G89)</f>
        <v>22500</v>
      </c>
      <c r="H90" s="75">
        <f t="shared" ref="H90" si="242">SUM(H87:H89)</f>
        <v>22700.000000000004</v>
      </c>
      <c r="I90" s="75">
        <f t="shared" ref="I90" si="243">SUM(I87:I89)</f>
        <v>21100</v>
      </c>
      <c r="J90" s="75">
        <f t="shared" ref="J90" si="244">SUM(J87:J89)</f>
        <v>23400</v>
      </c>
      <c r="K90" s="75">
        <f t="shared" ref="K90" si="245">SUM(K87:K89)</f>
        <v>19700</v>
      </c>
      <c r="L90" s="75">
        <f t="shared" ref="L90" si="246">SUM(L87:L89)</f>
        <v>13755.000000000002</v>
      </c>
      <c r="M90" s="75">
        <f t="shared" ref="M90" si="247">SUM(M87:M89)</f>
        <v>14060</v>
      </c>
      <c r="N90" s="75">
        <f t="shared" ref="N90" si="248">SUM(N87:N89)</f>
        <v>14468.999999999998</v>
      </c>
      <c r="O90" s="75">
        <f t="shared" ref="O90" si="249">SUM(O87:O89)</f>
        <v>14245.000000000002</v>
      </c>
      <c r="P90" s="75">
        <f t="shared" ref="P90" si="250">SUM(P87:P89)</f>
        <v>15799.000000000002</v>
      </c>
      <c r="Q90" s="75">
        <f t="shared" ref="Q90" si="251">SUM(Q87:Q89)</f>
        <v>17159.100000000002</v>
      </c>
      <c r="R90" s="75">
        <f t="shared" ref="R90" si="252">SUM(R87:R89)</f>
        <v>16719.099999999999</v>
      </c>
      <c r="S90" s="75">
        <f t="shared" ref="S90" si="253">SUM(S87:S89)</f>
        <v>16639.100000000002</v>
      </c>
      <c r="T90" s="75">
        <f t="shared" ref="T90" si="254">SUM(T87:T89)</f>
        <v>16779.100000000002</v>
      </c>
      <c r="U90" s="75">
        <f t="shared" ref="U90" si="255">SUM(U87:U89)</f>
        <v>16379.099999999999</v>
      </c>
      <c r="V90" s="75">
        <f t="shared" ref="V90" si="256">SUM(V87:V89)</f>
        <v>14250.800000000003</v>
      </c>
      <c r="W90" s="75">
        <f t="shared" ref="W90" si="257">SUM(W87:W89)</f>
        <v>16445.400000000001</v>
      </c>
      <c r="X90" s="75">
        <f t="shared" ref="X90" si="258">SUM(X87:X89)</f>
        <v>16385</v>
      </c>
      <c r="Y90" s="75">
        <f t="shared" ref="Y90" si="259">SUM(Y87:Y89)</f>
        <v>17741.5</v>
      </c>
      <c r="Z90" s="75">
        <f t="shared" ref="Z90" si="260">SUM(Z87:Z89)</f>
        <v>15606.800000000001</v>
      </c>
      <c r="AA90" s="75">
        <f t="shared" ref="AA90" si="261">SUM(AA87:AA89)</f>
        <v>16171.6</v>
      </c>
      <c r="AB90" s="75">
        <f t="shared" ref="AB90" si="262">SUM(AB87:AB89)</f>
        <v>15786.4</v>
      </c>
      <c r="AC90" s="75">
        <f t="shared" ref="AC90" si="263">SUM(AC87:AC89)</f>
        <v>15435.899999999998</v>
      </c>
      <c r="AD90" s="75">
        <f t="shared" ref="AD90" si="264">SUM(AD87:AD89)</f>
        <v>17277.099999999999</v>
      </c>
      <c r="AE90" s="75">
        <f t="shared" ref="AE90" si="265">SUM(AE87:AE89)</f>
        <v>15942.6</v>
      </c>
      <c r="AF90" s="75">
        <f t="shared" ref="AF90" si="266">SUM(AF87:AF89)</f>
        <v>16398.805799241811</v>
      </c>
      <c r="AG90" s="75">
        <f t="shared" ref="AG90" si="267">SUM(AG87:AG89)</f>
        <v>15538.52021567768</v>
      </c>
      <c r="AH90" s="75">
        <f t="shared" ref="AH90" si="268">SUM(AH87:AH89)</f>
        <v>16766.931412293816</v>
      </c>
      <c r="AI90" s="75">
        <f t="shared" ref="AI90" si="269">SUM(AI87:AI89)</f>
        <v>16482.241228982828</v>
      </c>
      <c r="AJ90" s="75">
        <f t="shared" ref="AJ90" si="270">SUM(AJ87:AJ89)</f>
        <v>16506.551045671837</v>
      </c>
      <c r="AK90" s="75">
        <f t="shared" ref="AK90" si="271">SUM(AK87:AK89)</f>
        <v>16188.650417642639</v>
      </c>
      <c r="AL90" s="75">
        <f t="shared" ref="AL90" si="272">SUM(AL87:AL89)</f>
        <v>15642.912269862692</v>
      </c>
      <c r="AM90" s="75">
        <f t="shared" ref="AM90" si="273">SUM(AM87:AM89)</f>
        <v>15197.564820503656</v>
      </c>
      <c r="AN90" s="75">
        <f t="shared" ref="AN90" si="274">SUM(AN87:AN89)</f>
        <v>13469.611820674627</v>
      </c>
      <c r="AO90" s="75">
        <f t="shared" ref="AO90" si="275">SUM(AO87:AO89)</f>
        <v>12818.523342820283</v>
      </c>
      <c r="AP90" s="75">
        <f t="shared" ref="AP90" si="276">SUM(AP87:AP89)</f>
        <v>14281.966984763065</v>
      </c>
      <c r="AQ90" s="75">
        <f t="shared" ref="AQ90" si="277">SUM(AQ87:AQ89)</f>
        <v>13659.568872019601</v>
      </c>
      <c r="AR90" s="75">
        <f t="shared" ref="AR90" si="278">SUM(AR87:AR89)</f>
        <v>14195.089857591625</v>
      </c>
      <c r="AS90" s="75">
        <f t="shared" ref="AS90" si="279">SUM(AS87:AS89)</f>
        <v>14616.974248117418</v>
      </c>
      <c r="AT90" s="75">
        <f t="shared" ref="AT90" si="280">SUM(AT87:AT89)</f>
        <v>13441.973471636025</v>
      </c>
      <c r="AU90" s="75">
        <f t="shared" ref="AU90" si="281">SUM(AU87:AU89)</f>
        <v>14346.830270068207</v>
      </c>
      <c r="AV90" s="75">
        <f t="shared" ref="AV90" si="282">SUM(AV87:AV89)</f>
        <v>15919.740313548096</v>
      </c>
      <c r="AW90" s="75">
        <f t="shared" ref="AW90" si="283">SUM(AW87:AW89)</f>
        <v>14842.055822566945</v>
      </c>
      <c r="AX90" s="75">
        <f t="shared" ref="AX90" si="284">SUM(AX87:AX89)</f>
        <v>14556.660807761622</v>
      </c>
      <c r="AY90" s="75">
        <f t="shared" ref="AY90" si="285">SUM(AY87:AY89)</f>
        <v>13477.589885854166</v>
      </c>
      <c r="AZ90" s="75">
        <f t="shared" ref="AZ90" si="286">SUM(AZ87:AZ89)</f>
        <v>15203.465882082863</v>
      </c>
      <c r="BA90" s="75">
        <f t="shared" ref="BA90" si="287">SUM(BA87:BA89)</f>
        <v>15603.283002454049</v>
      </c>
      <c r="BB90" s="75">
        <f t="shared" ref="BB90" si="288">SUM(BB87:BB89)</f>
        <v>16269.576613316565</v>
      </c>
      <c r="BC90" s="75">
        <f t="shared" ref="BC90" si="289">SUM(BC87:BC89)</f>
        <v>14562.395148617921</v>
      </c>
      <c r="BD90" s="75">
        <f t="shared" ref="BD90" si="290">SUM(BD87:BD89)</f>
        <v>16158.217269280676</v>
      </c>
      <c r="BE90" s="75">
        <f t="shared" ref="BE90" si="291">SUM(BE87:BE89)</f>
        <v>16186.974850639353</v>
      </c>
      <c r="BF90" s="75">
        <f t="shared" ref="BF90" si="292">SUM(BF87:BF89)</f>
        <v>15907.048406284222</v>
      </c>
      <c r="BG90" s="75">
        <f t="shared" ref="BG90" si="293">SUM(BG87:BG89)</f>
        <v>15627.440345310173</v>
      </c>
    </row>
    <row r="91" spans="1:59" x14ac:dyDescent="0.2">
      <c r="B91" s="11" t="s">
        <v>28</v>
      </c>
      <c r="D91" s="11" t="s">
        <v>11</v>
      </c>
      <c r="F91" s="26" t="s">
        <v>6</v>
      </c>
      <c r="G91" s="75">
        <f t="shared" ref="G91:BG91" si="294">G59+G75</f>
        <v>2800</v>
      </c>
      <c r="H91" s="75">
        <f t="shared" si="294"/>
        <v>2900</v>
      </c>
      <c r="I91" s="75">
        <f t="shared" si="294"/>
        <v>2300</v>
      </c>
      <c r="J91" s="75">
        <f t="shared" si="294"/>
        <v>3000</v>
      </c>
      <c r="K91" s="75">
        <f t="shared" si="294"/>
        <v>2400</v>
      </c>
      <c r="L91" s="75">
        <f t="shared" si="294"/>
        <v>1217</v>
      </c>
      <c r="M91" s="75">
        <f t="shared" si="294"/>
        <v>1132</v>
      </c>
      <c r="N91" s="75">
        <f t="shared" si="294"/>
        <v>1272</v>
      </c>
      <c r="O91" s="75">
        <f t="shared" si="294"/>
        <v>1118</v>
      </c>
      <c r="P91" s="75">
        <f t="shared" si="294"/>
        <v>1364</v>
      </c>
      <c r="Q91" s="75">
        <f t="shared" si="294"/>
        <v>3899.9999999999995</v>
      </c>
      <c r="R91" s="75">
        <f t="shared" si="294"/>
        <v>4000</v>
      </c>
      <c r="S91" s="75">
        <f t="shared" si="294"/>
        <v>4000</v>
      </c>
      <c r="T91" s="75">
        <f t="shared" si="294"/>
        <v>4000</v>
      </c>
      <c r="U91" s="75">
        <f t="shared" si="294"/>
        <v>4000</v>
      </c>
      <c r="V91" s="75">
        <f t="shared" si="294"/>
        <v>4501</v>
      </c>
      <c r="W91" s="75">
        <f t="shared" si="294"/>
        <v>4507.9999999999991</v>
      </c>
      <c r="X91" s="75">
        <f t="shared" si="294"/>
        <v>4528</v>
      </c>
      <c r="Y91" s="75">
        <f t="shared" si="294"/>
        <v>4542</v>
      </c>
      <c r="Z91" s="75">
        <f t="shared" si="294"/>
        <v>4507.9999999999991</v>
      </c>
      <c r="AA91" s="75">
        <f t="shared" si="294"/>
        <v>4522</v>
      </c>
      <c r="AB91" s="75">
        <f t="shared" si="294"/>
        <v>4497</v>
      </c>
      <c r="AC91" s="75">
        <f t="shared" si="294"/>
        <v>4449</v>
      </c>
      <c r="AD91" s="75">
        <f t="shared" si="294"/>
        <v>4438</v>
      </c>
      <c r="AE91" s="75">
        <f t="shared" si="294"/>
        <v>4450</v>
      </c>
      <c r="AF91" s="75">
        <f t="shared" si="294"/>
        <v>4391.6220926193027</v>
      </c>
      <c r="AG91" s="75">
        <f t="shared" si="294"/>
        <v>4399.0415899340187</v>
      </c>
      <c r="AH91" s="75">
        <f t="shared" si="294"/>
        <v>4461.3492910234763</v>
      </c>
      <c r="AI91" s="75">
        <f t="shared" si="294"/>
        <v>4485.6158038361209</v>
      </c>
      <c r="AJ91" s="75">
        <f t="shared" si="294"/>
        <v>4462.0794926499921</v>
      </c>
      <c r="AK91" s="75">
        <f t="shared" si="294"/>
        <v>4373.7475724038668</v>
      </c>
      <c r="AL91" s="75">
        <f t="shared" si="294"/>
        <v>4238.9320640411224</v>
      </c>
      <c r="AM91" s="75">
        <f t="shared" si="294"/>
        <v>4132.438360189657</v>
      </c>
      <c r="AN91" s="75">
        <f t="shared" si="294"/>
        <v>4126.8604746595056</v>
      </c>
      <c r="AO91" s="75">
        <f t="shared" si="294"/>
        <v>4137.5309979063986</v>
      </c>
      <c r="AP91" s="75">
        <f t="shared" si="294"/>
        <v>4239</v>
      </c>
      <c r="AQ91" s="2">
        <f t="shared" si="294"/>
        <v>4279.9999999999991</v>
      </c>
      <c r="AR91" s="75">
        <f t="shared" si="294"/>
        <v>4315.9999999999991</v>
      </c>
      <c r="AS91" s="75">
        <f t="shared" si="294"/>
        <v>4325</v>
      </c>
      <c r="AT91" s="75">
        <f t="shared" si="294"/>
        <v>4341</v>
      </c>
      <c r="AU91" s="75">
        <f t="shared" si="294"/>
        <v>4353.8230165659043</v>
      </c>
      <c r="AV91" s="75">
        <f t="shared" si="294"/>
        <v>4332.7335775602269</v>
      </c>
      <c r="AW91" s="75">
        <f t="shared" si="294"/>
        <v>4310.0926225195635</v>
      </c>
      <c r="AX91" s="75">
        <f t="shared" si="294"/>
        <v>4301.5411939481355</v>
      </c>
      <c r="AY91" s="75">
        <f t="shared" si="294"/>
        <v>4305.9632890839339</v>
      </c>
      <c r="AZ91" s="75">
        <f t="shared" si="294"/>
        <v>4280.9999999999991</v>
      </c>
      <c r="BA91" s="75">
        <f t="shared" si="294"/>
        <v>4238</v>
      </c>
      <c r="BB91" s="75">
        <f t="shared" si="294"/>
        <v>4183</v>
      </c>
      <c r="BC91" s="75">
        <f t="shared" si="294"/>
        <v>4181</v>
      </c>
      <c r="BD91" s="75">
        <f t="shared" si="294"/>
        <v>4163.9999999999991</v>
      </c>
      <c r="BE91" s="75">
        <f t="shared" si="294"/>
        <v>2063.6785666819405</v>
      </c>
      <c r="BF91" s="75">
        <f t="shared" si="294"/>
        <v>1947.7265</v>
      </c>
      <c r="BG91" s="75">
        <f t="shared" si="294"/>
        <v>1987.228355108922</v>
      </c>
    </row>
    <row r="92" spans="1:59" x14ac:dyDescent="0.2">
      <c r="D92" s="11" t="s">
        <v>12</v>
      </c>
      <c r="F92" s="26" t="s">
        <v>8</v>
      </c>
      <c r="G92" s="92">
        <f t="shared" ref="G92:BG92" si="295">G60+G76</f>
        <v>4200.0000000000009</v>
      </c>
      <c r="H92" s="92">
        <f t="shared" si="295"/>
        <v>4300</v>
      </c>
      <c r="I92" s="92">
        <f t="shared" si="295"/>
        <v>3600.0000000000009</v>
      </c>
      <c r="J92" s="92">
        <f t="shared" si="295"/>
        <v>4800</v>
      </c>
      <c r="K92" s="92">
        <f t="shared" si="295"/>
        <v>4500.0000000000009</v>
      </c>
      <c r="L92" s="92">
        <f t="shared" si="295"/>
        <v>3344.0000000000005</v>
      </c>
      <c r="M92" s="92">
        <f t="shared" si="295"/>
        <v>3305.0000000000009</v>
      </c>
      <c r="N92" s="92">
        <f t="shared" si="295"/>
        <v>3444.0000000000009</v>
      </c>
      <c r="O92" s="92">
        <f t="shared" si="295"/>
        <v>3354.0000000000009</v>
      </c>
      <c r="P92" s="92">
        <f t="shared" si="295"/>
        <v>3287.0000000000009</v>
      </c>
      <c r="Q92" s="92">
        <f t="shared" si="295"/>
        <v>4775.1000000000013</v>
      </c>
      <c r="R92" s="92">
        <f t="shared" si="295"/>
        <v>4473.4800000000014</v>
      </c>
      <c r="S92" s="92">
        <f t="shared" si="295"/>
        <v>4519.3600000000006</v>
      </c>
      <c r="T92" s="92">
        <f t="shared" si="295"/>
        <v>4422.4800000000005</v>
      </c>
      <c r="U92" s="92">
        <f t="shared" si="295"/>
        <v>4359.3100000000004</v>
      </c>
      <c r="V92" s="92">
        <f t="shared" si="295"/>
        <v>4196.59</v>
      </c>
      <c r="W92" s="92">
        <f t="shared" si="295"/>
        <v>4147.0050000000001</v>
      </c>
      <c r="X92" s="92">
        <f t="shared" si="295"/>
        <v>4180.5249999999996</v>
      </c>
      <c r="Y92" s="92">
        <f t="shared" si="295"/>
        <v>4322.1149999999998</v>
      </c>
      <c r="Z92" s="92">
        <f t="shared" si="295"/>
        <v>4267.05</v>
      </c>
      <c r="AA92" s="92">
        <f t="shared" si="295"/>
        <v>4270.1500000000005</v>
      </c>
      <c r="AB92" s="92">
        <f t="shared" si="295"/>
        <v>4267.3</v>
      </c>
      <c r="AC92" s="92">
        <f t="shared" si="295"/>
        <v>4330.0950000000003</v>
      </c>
      <c r="AD92" s="92">
        <f t="shared" si="295"/>
        <v>4444.55</v>
      </c>
      <c r="AE92" s="92">
        <f t="shared" si="295"/>
        <v>4462.9549999999999</v>
      </c>
      <c r="AF92" s="92">
        <f t="shared" si="295"/>
        <v>4857.3245873292972</v>
      </c>
      <c r="AG92" s="92">
        <f t="shared" si="295"/>
        <v>4525.1759150817852</v>
      </c>
      <c r="AH92" s="92">
        <f t="shared" si="295"/>
        <v>4669.6409028299531</v>
      </c>
      <c r="AI92" s="92">
        <f t="shared" si="295"/>
        <v>4567.0511378981846</v>
      </c>
      <c r="AJ92" s="92">
        <f t="shared" si="295"/>
        <v>4596.2619995531395</v>
      </c>
      <c r="AK92" s="92">
        <f t="shared" si="295"/>
        <v>4485.6097186620709</v>
      </c>
      <c r="AL92" s="92">
        <f t="shared" si="295"/>
        <v>4524.5114550647459</v>
      </c>
      <c r="AM92" s="92">
        <f t="shared" si="295"/>
        <v>4275.6191410642641</v>
      </c>
      <c r="AN92" s="92">
        <f t="shared" si="295"/>
        <v>4354.2998224527728</v>
      </c>
      <c r="AO92" s="92">
        <f t="shared" si="295"/>
        <v>4383.0670769127837</v>
      </c>
      <c r="AP92" s="92">
        <f t="shared" si="295"/>
        <v>4485.796257727985</v>
      </c>
      <c r="AQ92" s="5">
        <f t="shared" si="295"/>
        <v>4527.6993709580001</v>
      </c>
      <c r="AR92" s="92">
        <f t="shared" si="295"/>
        <v>4485.8192132801032</v>
      </c>
      <c r="AS92" s="92">
        <f t="shared" si="295"/>
        <v>4490.7379567429271</v>
      </c>
      <c r="AT92" s="92">
        <f t="shared" si="295"/>
        <v>4490.7379567429271</v>
      </c>
      <c r="AU92" s="92">
        <f t="shared" si="295"/>
        <v>4152.0835774492625</v>
      </c>
      <c r="AV92" s="92">
        <f t="shared" si="295"/>
        <v>4128.7488980102435</v>
      </c>
      <c r="AW92" s="92">
        <f t="shared" si="295"/>
        <v>4158.2704818604125</v>
      </c>
      <c r="AX92" s="92">
        <f t="shared" si="295"/>
        <v>4180.7022234989663</v>
      </c>
      <c r="AY92" s="92">
        <f t="shared" si="295"/>
        <v>4126.5333085964157</v>
      </c>
      <c r="AZ92" s="92">
        <f t="shared" si="295"/>
        <v>4230.3423256630476</v>
      </c>
      <c r="BA92" s="92">
        <f t="shared" si="295"/>
        <v>4060.1980765358985</v>
      </c>
      <c r="BB92" s="92">
        <f t="shared" si="295"/>
        <v>4113.630926118256</v>
      </c>
      <c r="BC92" s="92">
        <f t="shared" si="295"/>
        <v>4142.9040764966139</v>
      </c>
      <c r="BD92" s="92">
        <f t="shared" si="295"/>
        <v>4156.9439619211071</v>
      </c>
      <c r="BE92" s="92">
        <f t="shared" si="295"/>
        <v>4660.2508699915088</v>
      </c>
      <c r="BF92" s="92">
        <f t="shared" si="295"/>
        <v>4732.618519113993</v>
      </c>
      <c r="BG92" s="92">
        <f t="shared" si="295"/>
        <v>4484.1287566163583</v>
      </c>
    </row>
    <row r="93" spans="1:59" x14ac:dyDescent="0.2">
      <c r="F93" s="26" t="s">
        <v>9</v>
      </c>
      <c r="G93" s="92">
        <f t="shared" ref="G93:BG94" si="296">G61+G77</f>
        <v>500.00000000000006</v>
      </c>
      <c r="H93" s="92">
        <f t="shared" si="296"/>
        <v>400</v>
      </c>
      <c r="I93" s="92">
        <f t="shared" si="296"/>
        <v>400</v>
      </c>
      <c r="J93" s="92">
        <f t="shared" si="296"/>
        <v>500.00000000000006</v>
      </c>
      <c r="K93" s="92">
        <f t="shared" si="296"/>
        <v>400</v>
      </c>
      <c r="L93" s="92">
        <f t="shared" si="296"/>
        <v>137</v>
      </c>
      <c r="M93" s="92">
        <f t="shared" si="296"/>
        <v>144</v>
      </c>
      <c r="N93" s="92">
        <f t="shared" si="296"/>
        <v>146</v>
      </c>
      <c r="O93" s="92">
        <f t="shared" si="296"/>
        <v>137</v>
      </c>
      <c r="P93" s="92">
        <f t="shared" si="296"/>
        <v>144</v>
      </c>
      <c r="Q93" s="92">
        <f t="shared" si="296"/>
        <v>119.85</v>
      </c>
      <c r="R93" s="92">
        <f t="shared" si="296"/>
        <v>116.47</v>
      </c>
      <c r="S93" s="92">
        <f t="shared" si="296"/>
        <v>110.58</v>
      </c>
      <c r="T93" s="92">
        <f t="shared" si="296"/>
        <v>115.28</v>
      </c>
      <c r="U93" s="92">
        <f t="shared" si="296"/>
        <v>101.07000000000001</v>
      </c>
      <c r="V93" s="92">
        <f t="shared" si="296"/>
        <v>245.6</v>
      </c>
      <c r="W93" s="92">
        <f t="shared" si="296"/>
        <v>240.57499999999999</v>
      </c>
      <c r="X93" s="92">
        <f t="shared" si="296"/>
        <v>233.5</v>
      </c>
      <c r="Y93" s="92">
        <f t="shared" si="296"/>
        <v>227.14999999999998</v>
      </c>
      <c r="Z93" s="92">
        <f t="shared" si="296"/>
        <v>210.85</v>
      </c>
      <c r="AA93" s="92">
        <f t="shared" si="296"/>
        <v>194.39999999999998</v>
      </c>
      <c r="AB93" s="92">
        <f t="shared" si="296"/>
        <v>195.27499999999998</v>
      </c>
      <c r="AC93" s="92">
        <f t="shared" si="296"/>
        <v>185.17500000000001</v>
      </c>
      <c r="AD93" s="92">
        <f t="shared" si="296"/>
        <v>197.82499999999999</v>
      </c>
      <c r="AE93" s="92">
        <f t="shared" si="296"/>
        <v>201.77499999999998</v>
      </c>
      <c r="AF93" s="92">
        <f t="shared" si="296"/>
        <v>198.31108606728441</v>
      </c>
      <c r="AG93" s="92">
        <f t="shared" si="296"/>
        <v>245.97925567046252</v>
      </c>
      <c r="AH93" s="92">
        <f t="shared" si="296"/>
        <v>237.57760425106682</v>
      </c>
      <c r="AI93" s="92">
        <f t="shared" si="296"/>
        <v>223.57485188540727</v>
      </c>
      <c r="AJ93" s="92">
        <f t="shared" si="296"/>
        <v>209.57209951974778</v>
      </c>
      <c r="AK93" s="92">
        <f t="shared" si="296"/>
        <v>189.87862859268424</v>
      </c>
      <c r="AL93" s="92">
        <f t="shared" si="296"/>
        <v>183.99719254405994</v>
      </c>
      <c r="AM93" s="92">
        <f t="shared" si="296"/>
        <v>170.72258330141472</v>
      </c>
      <c r="AN93" s="92">
        <f t="shared" si="296"/>
        <v>175.76357415305216</v>
      </c>
      <c r="AO93" s="92">
        <f t="shared" si="296"/>
        <v>189.76632651871165</v>
      </c>
      <c r="AP93" s="92">
        <f t="shared" si="296"/>
        <v>177.56180761185016</v>
      </c>
      <c r="AQ93" s="5">
        <f t="shared" si="296"/>
        <v>197.58047845985374</v>
      </c>
      <c r="AR93" s="92">
        <f t="shared" si="296"/>
        <v>182.65600892247707</v>
      </c>
      <c r="AS93" s="92">
        <f t="shared" si="296"/>
        <v>187.13408912901497</v>
      </c>
      <c r="AT93" s="92">
        <f t="shared" si="296"/>
        <v>187.13408912901497</v>
      </c>
      <c r="AU93" s="92">
        <f t="shared" si="296"/>
        <v>174.20198720923381</v>
      </c>
      <c r="AV93" s="92">
        <f t="shared" si="296"/>
        <v>180.59452371920466</v>
      </c>
      <c r="AW93" s="92">
        <f t="shared" si="296"/>
        <v>182.51262073825271</v>
      </c>
      <c r="AX93" s="92">
        <f t="shared" si="296"/>
        <v>185.0541202926199</v>
      </c>
      <c r="AY93" s="92">
        <f t="shared" si="296"/>
        <v>181.99451890072331</v>
      </c>
      <c r="AZ93" s="92">
        <f t="shared" si="296"/>
        <v>190.36116343920486</v>
      </c>
      <c r="BA93" s="92">
        <f t="shared" si="296"/>
        <v>204.98255740437921</v>
      </c>
      <c r="BB93" s="92">
        <f t="shared" si="296"/>
        <v>208.4852058811253</v>
      </c>
      <c r="BC93" s="92">
        <f t="shared" si="296"/>
        <v>212.03490360581998</v>
      </c>
      <c r="BD93" s="92">
        <f t="shared" si="296"/>
        <v>213.40913372298576</v>
      </c>
      <c r="BE93" s="92">
        <f t="shared" si="296"/>
        <v>236.25483651503731</v>
      </c>
      <c r="BF93" s="92">
        <f t="shared" si="296"/>
        <v>237.99561700559318</v>
      </c>
      <c r="BG93" s="92">
        <f t="shared" si="296"/>
        <v>230.56459942460577</v>
      </c>
    </row>
    <row r="94" spans="1:59" x14ac:dyDescent="0.2">
      <c r="F94" s="26" t="s">
        <v>6</v>
      </c>
      <c r="G94" s="92">
        <f>G62+G78</f>
        <v>1900</v>
      </c>
      <c r="H94" s="92">
        <f t="shared" si="296"/>
        <v>2000</v>
      </c>
      <c r="I94" s="92">
        <f t="shared" si="296"/>
        <v>1599.9999999999998</v>
      </c>
      <c r="J94" s="92">
        <f t="shared" si="296"/>
        <v>2000</v>
      </c>
      <c r="K94" s="92">
        <f t="shared" si="296"/>
        <v>1700</v>
      </c>
      <c r="L94" s="92">
        <f t="shared" si="296"/>
        <v>2572</v>
      </c>
      <c r="M94" s="92">
        <f t="shared" si="296"/>
        <v>2404</v>
      </c>
      <c r="N94" s="92">
        <f t="shared" si="296"/>
        <v>2728</v>
      </c>
      <c r="O94" s="92">
        <f t="shared" si="296"/>
        <v>2602</v>
      </c>
      <c r="P94" s="92">
        <f t="shared" si="296"/>
        <v>2543</v>
      </c>
      <c r="Q94" s="92">
        <f t="shared" si="296"/>
        <v>4311.82</v>
      </c>
      <c r="R94" s="92">
        <f t="shared" si="296"/>
        <v>4195.37</v>
      </c>
      <c r="S94" s="92">
        <f t="shared" si="296"/>
        <v>4198.41</v>
      </c>
      <c r="T94" s="92">
        <f t="shared" si="296"/>
        <v>4266.6000000000004</v>
      </c>
      <c r="U94" s="92">
        <f t="shared" si="296"/>
        <v>4049.7000000000007</v>
      </c>
      <c r="V94" s="92">
        <f t="shared" si="296"/>
        <v>3676.31</v>
      </c>
      <c r="W94" s="92">
        <f t="shared" si="296"/>
        <v>3668.62</v>
      </c>
      <c r="X94" s="92">
        <f t="shared" si="296"/>
        <v>3659.0749999999998</v>
      </c>
      <c r="Y94" s="92">
        <f t="shared" si="296"/>
        <v>3717.4349999999999</v>
      </c>
      <c r="Z94" s="92">
        <f t="shared" si="296"/>
        <v>3699.3</v>
      </c>
      <c r="AA94" s="92">
        <f t="shared" si="296"/>
        <v>3689.75</v>
      </c>
      <c r="AB94" s="92">
        <f t="shared" si="296"/>
        <v>3699.8249999999998</v>
      </c>
      <c r="AC94" s="92">
        <f t="shared" si="296"/>
        <v>3712.73</v>
      </c>
      <c r="AD94" s="92">
        <f t="shared" si="296"/>
        <v>3688.5250000000001</v>
      </c>
      <c r="AE94" s="92">
        <f t="shared" si="296"/>
        <v>3719.27</v>
      </c>
      <c r="AF94" s="92">
        <f t="shared" si="296"/>
        <v>3919.6893144497967</v>
      </c>
      <c r="AG94" s="92">
        <f t="shared" si="296"/>
        <v>3715.4983436086677</v>
      </c>
      <c r="AH94" s="92">
        <f t="shared" si="296"/>
        <v>3857.284939514248</v>
      </c>
      <c r="AI94" s="92">
        <f t="shared" si="296"/>
        <v>3825.6947301773198</v>
      </c>
      <c r="AJ94" s="92">
        <f t="shared" si="296"/>
        <v>3798.6414126068657</v>
      </c>
      <c r="AK94" s="92">
        <f t="shared" si="296"/>
        <v>3714.0128549103088</v>
      </c>
      <c r="AL94" s="92">
        <f t="shared" si="296"/>
        <v>3733.424117726855</v>
      </c>
      <c r="AM94" s="92">
        <f t="shared" si="296"/>
        <v>3645.4527781767601</v>
      </c>
      <c r="AN94" s="92">
        <f t="shared" si="296"/>
        <v>3667.0013337372261</v>
      </c>
      <c r="AO94" s="92">
        <f t="shared" si="296"/>
        <v>3669.3381130520074</v>
      </c>
      <c r="AP94" s="92">
        <f t="shared" si="296"/>
        <v>3700.9797875448703</v>
      </c>
      <c r="AQ94" s="5">
        <f t="shared" si="296"/>
        <v>3839.4021118452388</v>
      </c>
      <c r="AR94" s="92">
        <f t="shared" si="296"/>
        <v>3809.6389189046517</v>
      </c>
      <c r="AS94" s="92">
        <f t="shared" si="296"/>
        <v>3826.8182662183331</v>
      </c>
      <c r="AT94" s="92">
        <f t="shared" si="296"/>
        <v>3826.8182662183331</v>
      </c>
      <c r="AU94" s="92">
        <f t="shared" si="296"/>
        <v>3722.3890773314083</v>
      </c>
      <c r="AV94" s="92">
        <f t="shared" si="296"/>
        <v>3633.8561422747161</v>
      </c>
      <c r="AW94" s="92">
        <f t="shared" si="296"/>
        <v>3684.8037968098583</v>
      </c>
      <c r="AX94" s="92">
        <f t="shared" si="296"/>
        <v>3665.744460127527</v>
      </c>
      <c r="AY94" s="92">
        <f t="shared" si="296"/>
        <v>3229.1474772948245</v>
      </c>
      <c r="AZ94" s="92">
        <f t="shared" si="296"/>
        <v>3676.519589275104</v>
      </c>
      <c r="BA94" s="92">
        <f t="shared" si="296"/>
        <v>3628.4612021712014</v>
      </c>
      <c r="BB94" s="92">
        <f t="shared" si="296"/>
        <v>3641.2029988447921</v>
      </c>
      <c r="BC94" s="92">
        <f t="shared" si="296"/>
        <v>3657.4830244287796</v>
      </c>
      <c r="BD94" s="92">
        <f t="shared" si="296"/>
        <v>3666.0159432499522</v>
      </c>
      <c r="BE94" s="92">
        <f t="shared" si="296"/>
        <v>4091.9071757300148</v>
      </c>
      <c r="BF94" s="92">
        <f t="shared" si="296"/>
        <v>4067.2473123078735</v>
      </c>
      <c r="BG94" s="92">
        <f t="shared" si="296"/>
        <v>4010.932434008289</v>
      </c>
    </row>
    <row r="95" spans="1:59" x14ac:dyDescent="0.2">
      <c r="F95" s="13" t="s">
        <v>10</v>
      </c>
      <c r="G95" s="75">
        <f>SUM(G92:G94)</f>
        <v>6600.0000000000009</v>
      </c>
      <c r="H95" s="75">
        <f t="shared" ref="H95" si="297">SUM(H92:H94)</f>
        <v>6700</v>
      </c>
      <c r="I95" s="75">
        <f t="shared" ref="I95" si="298">SUM(I92:I94)</f>
        <v>5600.0000000000009</v>
      </c>
      <c r="J95" s="75">
        <f t="shared" ref="J95" si="299">SUM(J92:J94)</f>
        <v>7300</v>
      </c>
      <c r="K95" s="75">
        <f t="shared" ref="K95" si="300">SUM(K92:K94)</f>
        <v>6600.0000000000009</v>
      </c>
      <c r="L95" s="75">
        <f t="shared" ref="L95" si="301">SUM(L92:L94)</f>
        <v>6053</v>
      </c>
      <c r="M95" s="75">
        <f t="shared" ref="M95" si="302">SUM(M92:M94)</f>
        <v>5853.0000000000009</v>
      </c>
      <c r="N95" s="75">
        <f t="shared" ref="N95" si="303">SUM(N92:N94)</f>
        <v>6318.0000000000009</v>
      </c>
      <c r="O95" s="75">
        <f t="shared" ref="O95" si="304">SUM(O92:O94)</f>
        <v>6093.0000000000009</v>
      </c>
      <c r="P95" s="75">
        <f t="shared" ref="P95" si="305">SUM(P92:P94)</f>
        <v>5974.0000000000009</v>
      </c>
      <c r="Q95" s="75">
        <f t="shared" ref="Q95" si="306">SUM(Q92:Q94)</f>
        <v>9206.77</v>
      </c>
      <c r="R95" s="75">
        <f t="shared" ref="R95" si="307">SUM(R92:R94)</f>
        <v>8785.3200000000015</v>
      </c>
      <c r="S95" s="75">
        <f t="shared" ref="S95" si="308">SUM(S92:S94)</f>
        <v>8828.35</v>
      </c>
      <c r="T95" s="75">
        <f t="shared" ref="T95" si="309">SUM(T92:T94)</f>
        <v>8804.36</v>
      </c>
      <c r="U95" s="75">
        <f t="shared" ref="U95" si="310">SUM(U92:U94)</f>
        <v>8510.0800000000017</v>
      </c>
      <c r="V95" s="75">
        <f t="shared" ref="V95" si="311">SUM(V92:V94)</f>
        <v>8118.5</v>
      </c>
      <c r="W95" s="75">
        <f t="shared" ref="W95" si="312">SUM(W92:W94)</f>
        <v>8056.2</v>
      </c>
      <c r="X95" s="75">
        <f t="shared" ref="X95" si="313">SUM(X92:X94)</f>
        <v>8073.0999999999995</v>
      </c>
      <c r="Y95" s="75">
        <f t="shared" ref="Y95" si="314">SUM(Y92:Y94)</f>
        <v>8266.6999999999989</v>
      </c>
      <c r="Z95" s="75">
        <f t="shared" ref="Z95" si="315">SUM(Z92:Z94)</f>
        <v>8177.2000000000007</v>
      </c>
      <c r="AA95" s="75">
        <f t="shared" ref="AA95" si="316">SUM(AA92:AA94)</f>
        <v>8154.3</v>
      </c>
      <c r="AB95" s="75">
        <f t="shared" ref="AB95" si="317">SUM(AB92:AB94)</f>
        <v>8162.4</v>
      </c>
      <c r="AC95" s="75">
        <f t="shared" ref="AC95" si="318">SUM(AC92:AC94)</f>
        <v>8228</v>
      </c>
      <c r="AD95" s="75">
        <f t="shared" ref="AD95" si="319">SUM(AD92:AD94)</f>
        <v>8330.9</v>
      </c>
      <c r="AE95" s="75">
        <f t="shared" ref="AE95" si="320">SUM(AE92:AE94)</f>
        <v>8384</v>
      </c>
      <c r="AF95" s="75">
        <f t="shared" ref="AF95" si="321">SUM(AF92:AF94)</f>
        <v>8975.3249878463776</v>
      </c>
      <c r="AG95" s="75">
        <f t="shared" ref="AG95" si="322">SUM(AG92:AG94)</f>
        <v>8486.6535143609144</v>
      </c>
      <c r="AH95" s="75">
        <f t="shared" ref="AH95" si="323">SUM(AH92:AH94)</f>
        <v>8764.5034465952685</v>
      </c>
      <c r="AI95" s="75">
        <f t="shared" ref="AI95" si="324">SUM(AI92:AI94)</f>
        <v>8616.3207199609114</v>
      </c>
      <c r="AJ95" s="75">
        <f t="shared" ref="AJ95" si="325">SUM(AJ92:AJ94)</f>
        <v>8604.4755116797533</v>
      </c>
      <c r="AK95" s="75">
        <f t="shared" ref="AK95" si="326">SUM(AK92:AK94)</f>
        <v>8389.5012021650637</v>
      </c>
      <c r="AL95" s="75">
        <f t="shared" ref="AL95" si="327">SUM(AL92:AL94)</f>
        <v>8441.9327653356595</v>
      </c>
      <c r="AM95" s="75">
        <f t="shared" ref="AM95" si="328">SUM(AM92:AM94)</f>
        <v>8091.7945025424387</v>
      </c>
      <c r="AN95" s="75">
        <f t="shared" ref="AN95" si="329">SUM(AN92:AN94)</f>
        <v>8197.0647303430505</v>
      </c>
      <c r="AO95" s="75">
        <f t="shared" ref="AO95" si="330">SUM(AO92:AO94)</f>
        <v>8242.1715164835041</v>
      </c>
      <c r="AP95" s="75">
        <f t="shared" ref="AP95" si="331">SUM(AP92:AP94)</f>
        <v>8364.3378528847061</v>
      </c>
      <c r="AQ95" s="75">
        <f t="shared" ref="AQ95" si="332">SUM(AQ92:AQ94)</f>
        <v>8564.6819612630934</v>
      </c>
      <c r="AR95" s="75">
        <f t="shared" ref="AR95" si="333">SUM(AR92:AR94)</f>
        <v>8478.1141411072313</v>
      </c>
      <c r="AS95" s="75">
        <f t="shared" ref="AS95" si="334">SUM(AS92:AS94)</f>
        <v>8504.6903120902753</v>
      </c>
      <c r="AT95" s="75">
        <f t="shared" ref="AT95" si="335">SUM(AT92:AT94)</f>
        <v>8504.6903120902753</v>
      </c>
      <c r="AU95" s="75">
        <f t="shared" ref="AU95" si="336">SUM(AU92:AU94)</f>
        <v>8048.6746419899046</v>
      </c>
      <c r="AV95" s="75">
        <f t="shared" ref="AV95" si="337">SUM(AV92:AV94)</f>
        <v>7943.1995640041641</v>
      </c>
      <c r="AW95" s="75">
        <f t="shared" ref="AW95" si="338">SUM(AW92:AW94)</f>
        <v>8025.5868994085231</v>
      </c>
      <c r="AX95" s="75">
        <f t="shared" ref="AX95" si="339">SUM(AX92:AX94)</f>
        <v>8031.5008039191125</v>
      </c>
      <c r="AY95" s="75">
        <f t="shared" ref="AY95" si="340">SUM(AY92:AY94)</f>
        <v>7537.6753047919628</v>
      </c>
      <c r="AZ95" s="75">
        <f t="shared" ref="AZ95" si="341">SUM(AZ92:AZ94)</f>
        <v>8097.2230783773557</v>
      </c>
      <c r="BA95" s="75">
        <f t="shared" ref="BA95" si="342">SUM(BA92:BA94)</f>
        <v>7893.6418361114793</v>
      </c>
      <c r="BB95" s="75">
        <f t="shared" ref="BB95" si="343">SUM(BB92:BB94)</f>
        <v>7963.3191308441737</v>
      </c>
      <c r="BC95" s="75">
        <f t="shared" ref="BC95" si="344">SUM(BC92:BC94)</f>
        <v>8012.4220045312131</v>
      </c>
      <c r="BD95" s="75">
        <f t="shared" ref="BD95" si="345">SUM(BD92:BD94)</f>
        <v>8036.3690388940449</v>
      </c>
      <c r="BE95" s="75">
        <f t="shared" ref="BE95" si="346">SUM(BE92:BE94)</f>
        <v>8988.4128822365601</v>
      </c>
      <c r="BF95" s="75">
        <f t="shared" ref="BF95" si="347">SUM(BF92:BF94)</f>
        <v>9037.8614484274585</v>
      </c>
      <c r="BG95" s="75">
        <f t="shared" ref="BG95" si="348">SUM(BG92:BG94)</f>
        <v>8725.6257900492528</v>
      </c>
    </row>
    <row r="96" spans="1:59" x14ac:dyDescent="0.2">
      <c r="D96" s="11" t="s">
        <v>13</v>
      </c>
      <c r="F96" s="26" t="s">
        <v>8</v>
      </c>
      <c r="G96" s="75">
        <f>G64+G80</f>
        <v>5000</v>
      </c>
      <c r="H96" s="75">
        <f t="shared" ref="H96:BG96" si="349">H64+H80</f>
        <v>4900</v>
      </c>
      <c r="I96" s="75">
        <f t="shared" si="349"/>
        <v>4700</v>
      </c>
      <c r="J96" s="75">
        <f t="shared" si="349"/>
        <v>5200</v>
      </c>
      <c r="K96" s="75">
        <f t="shared" si="349"/>
        <v>4900</v>
      </c>
      <c r="L96" s="75">
        <f t="shared" si="349"/>
        <v>3920</v>
      </c>
      <c r="M96" s="75">
        <f t="shared" si="349"/>
        <v>4153.0000000000009</v>
      </c>
      <c r="N96" s="75">
        <f t="shared" si="349"/>
        <v>3842.0000000000009</v>
      </c>
      <c r="O96" s="75">
        <f t="shared" si="349"/>
        <v>3960.0000000000009</v>
      </c>
      <c r="P96" s="75">
        <f t="shared" si="349"/>
        <v>3665</v>
      </c>
      <c r="Q96" s="75">
        <f t="shared" si="349"/>
        <v>4569.17</v>
      </c>
      <c r="R96" s="75">
        <f t="shared" si="349"/>
        <v>4361.9700000000012</v>
      </c>
      <c r="S96" s="75">
        <f t="shared" si="349"/>
        <v>4376.17</v>
      </c>
      <c r="T96" s="75">
        <f t="shared" si="349"/>
        <v>4238.0700000000006</v>
      </c>
      <c r="U96" s="75">
        <f t="shared" si="349"/>
        <v>4522.07</v>
      </c>
      <c r="V96" s="75">
        <f t="shared" si="349"/>
        <v>5022.8999999999996</v>
      </c>
      <c r="W96" s="75">
        <f t="shared" si="349"/>
        <v>5038.6000000000004</v>
      </c>
      <c r="X96" s="75">
        <f t="shared" si="349"/>
        <v>5202.1000000000004</v>
      </c>
      <c r="Y96" s="75">
        <f t="shared" si="349"/>
        <v>5202.2000000000007</v>
      </c>
      <c r="Z96" s="75">
        <f t="shared" si="349"/>
        <v>5005</v>
      </c>
      <c r="AA96" s="75">
        <f t="shared" si="349"/>
        <v>4833.7000000000007</v>
      </c>
      <c r="AB96" s="75">
        <f t="shared" si="349"/>
        <v>4761.8</v>
      </c>
      <c r="AC96" s="75">
        <f t="shared" si="349"/>
        <v>4916.8000000000011</v>
      </c>
      <c r="AD96" s="75">
        <f t="shared" si="349"/>
        <v>4993.2000000000007</v>
      </c>
      <c r="AE96" s="75">
        <f t="shared" si="349"/>
        <v>4937.5</v>
      </c>
      <c r="AF96" s="75">
        <f t="shared" si="349"/>
        <v>4363.2635150729466</v>
      </c>
      <c r="AG96" s="75">
        <f t="shared" si="349"/>
        <v>4442.0945300108524</v>
      </c>
      <c r="AH96" s="75">
        <f t="shared" si="349"/>
        <v>4249.4166574593783</v>
      </c>
      <c r="AI96" s="75">
        <f t="shared" si="349"/>
        <v>4318.8703091930493</v>
      </c>
      <c r="AJ96" s="75">
        <f t="shared" si="349"/>
        <v>4296.465905407993</v>
      </c>
      <c r="AK96" s="75">
        <f t="shared" si="349"/>
        <v>4952.4993346198989</v>
      </c>
      <c r="AL96" s="75">
        <f t="shared" si="349"/>
        <v>4683.3216253443534</v>
      </c>
      <c r="AM96" s="75">
        <f t="shared" si="349"/>
        <v>4703.4855887509029</v>
      </c>
      <c r="AN96" s="75">
        <f t="shared" si="349"/>
        <v>4837.9120114612342</v>
      </c>
      <c r="AO96" s="75">
        <f t="shared" si="349"/>
        <v>4789.7425433233648</v>
      </c>
      <c r="AP96" s="75">
        <f t="shared" si="349"/>
        <v>4893.9230209238713</v>
      </c>
      <c r="AQ96" s="75">
        <f t="shared" si="349"/>
        <v>4760.9932123863819</v>
      </c>
      <c r="AR96" s="75">
        <f t="shared" si="349"/>
        <v>4795.149062022756</v>
      </c>
      <c r="AS96" s="75">
        <f t="shared" si="349"/>
        <v>4900.5051434986717</v>
      </c>
      <c r="AT96" s="75">
        <f t="shared" si="349"/>
        <v>4848.9750147930445</v>
      </c>
      <c r="AU96" s="75">
        <f t="shared" si="349"/>
        <v>4745.3952664712269</v>
      </c>
      <c r="AV96" s="75">
        <f t="shared" si="349"/>
        <v>4966.2948462505465</v>
      </c>
      <c r="AW96" s="75">
        <f t="shared" si="349"/>
        <v>4896.824391214036</v>
      </c>
      <c r="AX96" s="75">
        <f t="shared" si="349"/>
        <v>4919.4584401378888</v>
      </c>
      <c r="AY96" s="75">
        <f t="shared" si="349"/>
        <v>4968.9777736038068</v>
      </c>
      <c r="AZ96" s="75">
        <f t="shared" si="349"/>
        <v>4972.568079310362</v>
      </c>
      <c r="BA96" s="75">
        <f t="shared" si="349"/>
        <v>4806.7542071173575</v>
      </c>
      <c r="BB96" s="75">
        <f t="shared" si="349"/>
        <v>4819.4362198798881</v>
      </c>
      <c r="BC96" s="75">
        <f t="shared" si="349"/>
        <v>4759.6276639756834</v>
      </c>
      <c r="BD96" s="75">
        <f t="shared" si="349"/>
        <v>4761.6698253806908</v>
      </c>
      <c r="BE96" s="75">
        <f t="shared" si="349"/>
        <v>5432.3177687241478</v>
      </c>
      <c r="BF96" s="75">
        <f t="shared" si="349"/>
        <v>5411.2404303547773</v>
      </c>
      <c r="BG96" s="75">
        <f t="shared" si="349"/>
        <v>5110.0388042259092</v>
      </c>
    </row>
    <row r="97" spans="1:59" x14ac:dyDescent="0.2">
      <c r="F97" s="2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</row>
    <row r="98" spans="1:59" x14ac:dyDescent="0.2">
      <c r="A98" s="29"/>
      <c r="B98" s="30"/>
      <c r="C98" s="30"/>
      <c r="D98" s="25"/>
      <c r="E98" s="25"/>
      <c r="F98" s="31" t="s">
        <v>23</v>
      </c>
      <c r="G98" s="77">
        <f>SUM(G86+G90+G91+G95+G96)</f>
        <v>38000</v>
      </c>
      <c r="H98" s="77">
        <f>SUM(H86+H90+H91+H95+H96)</f>
        <v>38300</v>
      </c>
      <c r="I98" s="77">
        <f t="shared" ref="I98:BG98" si="350">SUM(I86+I90+I91+I95+I96)</f>
        <v>34600</v>
      </c>
      <c r="J98" s="77">
        <f t="shared" si="350"/>
        <v>40064</v>
      </c>
      <c r="K98" s="77">
        <f t="shared" si="350"/>
        <v>34520</v>
      </c>
      <c r="L98" s="77">
        <f t="shared" si="350"/>
        <v>25965</v>
      </c>
      <c r="M98" s="77">
        <f t="shared" si="350"/>
        <v>26248</v>
      </c>
      <c r="N98" s="77">
        <f t="shared" si="350"/>
        <v>26981</v>
      </c>
      <c r="O98" s="77">
        <f t="shared" si="350"/>
        <v>26346.000000000004</v>
      </c>
      <c r="P98" s="77">
        <f t="shared" si="350"/>
        <v>27798</v>
      </c>
      <c r="Q98" s="77">
        <f t="shared" si="350"/>
        <v>38318.04</v>
      </c>
      <c r="R98" s="77">
        <f t="shared" si="350"/>
        <v>37266.39</v>
      </c>
      <c r="S98" s="77">
        <f t="shared" si="350"/>
        <v>37343.620000000003</v>
      </c>
      <c r="T98" s="77">
        <f t="shared" si="350"/>
        <v>37121.530000000006</v>
      </c>
      <c r="U98" s="77">
        <f t="shared" si="350"/>
        <v>35911.25</v>
      </c>
      <c r="V98" s="77">
        <f t="shared" si="350"/>
        <v>34399.700000000004</v>
      </c>
      <c r="W98" s="77">
        <f t="shared" si="350"/>
        <v>36384.200000000004</v>
      </c>
      <c r="X98" s="77">
        <f t="shared" si="350"/>
        <v>36495.199999999997</v>
      </c>
      <c r="Y98" s="77">
        <f t="shared" si="350"/>
        <v>37787.399999999994</v>
      </c>
      <c r="Z98" s="77">
        <f t="shared" si="350"/>
        <v>35277</v>
      </c>
      <c r="AA98" s="77">
        <f t="shared" si="350"/>
        <v>35691.599999999999</v>
      </c>
      <c r="AB98" s="77">
        <f t="shared" si="350"/>
        <v>35397.600000000006</v>
      </c>
      <c r="AC98" s="77">
        <f t="shared" si="350"/>
        <v>35199.699999999997</v>
      </c>
      <c r="AD98" s="77">
        <f t="shared" si="350"/>
        <v>37166.199999999997</v>
      </c>
      <c r="AE98" s="77">
        <f t="shared" si="350"/>
        <v>36937.1</v>
      </c>
      <c r="AF98" s="77">
        <f t="shared" si="350"/>
        <v>35053.81898361753</v>
      </c>
      <c r="AG98" s="77">
        <f t="shared" si="350"/>
        <v>33795.331956966082</v>
      </c>
      <c r="AH98" s="77">
        <f t="shared" si="350"/>
        <v>35382.219349586165</v>
      </c>
      <c r="AI98" s="77">
        <f t="shared" si="350"/>
        <v>35016.328572073988</v>
      </c>
      <c r="AJ98" s="77">
        <f t="shared" si="350"/>
        <v>35039.436976896002</v>
      </c>
      <c r="AK98" s="77">
        <f t="shared" si="350"/>
        <v>35022.287659434376</v>
      </c>
      <c r="AL98" s="77">
        <f t="shared" si="350"/>
        <v>33918.388489715617</v>
      </c>
      <c r="AM98" s="77">
        <f t="shared" si="350"/>
        <v>33077.041012210146</v>
      </c>
      <c r="AN98" s="77">
        <f t="shared" si="350"/>
        <v>31767.516058407422</v>
      </c>
      <c r="AO98" s="77">
        <f t="shared" si="350"/>
        <v>31079.630885238737</v>
      </c>
      <c r="AP98" s="77">
        <f t="shared" si="350"/>
        <v>32777.485303745692</v>
      </c>
      <c r="AQ98" s="77">
        <f t="shared" si="350"/>
        <v>32377.286631544135</v>
      </c>
      <c r="AR98" s="77">
        <f t="shared" si="350"/>
        <v>32959.653060721612</v>
      </c>
      <c r="AS98" s="77">
        <f t="shared" si="350"/>
        <v>33543.406055697524</v>
      </c>
      <c r="AT98" s="77">
        <f t="shared" si="350"/>
        <v>32589.805637138837</v>
      </c>
      <c r="AU98" s="77">
        <f t="shared" si="350"/>
        <v>33031.582108528637</v>
      </c>
      <c r="AV98" s="77">
        <f t="shared" si="350"/>
        <v>34086.963277116425</v>
      </c>
      <c r="AW98" s="77">
        <f t="shared" si="350"/>
        <v>33382.071044797478</v>
      </c>
      <c r="AX98" s="77">
        <f t="shared" si="350"/>
        <v>32974.610897713239</v>
      </c>
      <c r="AY98" s="77">
        <f t="shared" si="350"/>
        <v>31630.954374588131</v>
      </c>
      <c r="AZ98" s="77">
        <f t="shared" si="350"/>
        <v>34026.219713336373</v>
      </c>
      <c r="BA98" s="77">
        <f t="shared" si="350"/>
        <v>34035.200464858171</v>
      </c>
      <c r="BB98" s="77">
        <f t="shared" si="350"/>
        <v>34615.261152557323</v>
      </c>
      <c r="BC98" s="77">
        <f t="shared" si="350"/>
        <v>33077.451387973982</v>
      </c>
      <c r="BD98" s="77">
        <f t="shared" si="350"/>
        <v>34414.626595731643</v>
      </c>
      <c r="BE98" s="77">
        <f t="shared" si="350"/>
        <v>34837.564112784559</v>
      </c>
      <c r="BF98" s="77">
        <f t="shared" si="350"/>
        <v>34557.760975478806</v>
      </c>
      <c r="BG98" s="77">
        <f t="shared" si="350"/>
        <v>33757.739153248425</v>
      </c>
    </row>
    <row r="99" spans="1:59" ht="13.5" thickBot="1" x14ac:dyDescent="0.25">
      <c r="A99" s="47"/>
      <c r="B99" s="48"/>
      <c r="C99" s="48"/>
      <c r="D99" s="49"/>
      <c r="E99" s="49"/>
      <c r="F99" s="49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</row>
    <row r="100" spans="1:59" ht="14.25" thickTop="1" thickBot="1" x14ac:dyDescent="0.25">
      <c r="A100" s="41" t="s">
        <v>65</v>
      </c>
      <c r="B100" s="42"/>
      <c r="C100" s="42"/>
      <c r="D100" s="45"/>
      <c r="E100" s="109"/>
      <c r="F100" s="43" t="s">
        <v>21</v>
      </c>
      <c r="G100" s="83">
        <v>94599.35614558548</v>
      </c>
      <c r="H100" s="83">
        <v>95433.387479419645</v>
      </c>
      <c r="I100" s="83">
        <v>101063.37701518449</v>
      </c>
      <c r="J100" s="83">
        <v>102884.61580178613</v>
      </c>
      <c r="K100" s="83">
        <v>98524.127089199261</v>
      </c>
      <c r="L100" s="83">
        <v>89529.849518700037</v>
      </c>
      <c r="M100" s="83">
        <v>86050.254593599995</v>
      </c>
      <c r="N100" s="83">
        <v>99126.290864999988</v>
      </c>
      <c r="O100" s="83">
        <v>102063.78192129999</v>
      </c>
      <c r="P100" s="83">
        <v>113505.35875729995</v>
      </c>
      <c r="Q100" s="83">
        <v>119768.76940699993</v>
      </c>
      <c r="R100" s="83">
        <v>118668.75332000002</v>
      </c>
      <c r="S100" s="83">
        <v>125803.03398399998</v>
      </c>
      <c r="T100" s="83">
        <v>127352.09901600005</v>
      </c>
      <c r="U100" s="83">
        <v>128481.55811380001</v>
      </c>
      <c r="V100" s="83">
        <v>118758.94929314766</v>
      </c>
      <c r="W100" s="83">
        <v>114875.32642271637</v>
      </c>
      <c r="X100" s="83">
        <v>110868.81821061845</v>
      </c>
      <c r="Y100" s="83">
        <v>115833.54174767446</v>
      </c>
      <c r="Z100" s="83">
        <v>112448.54826090368</v>
      </c>
      <c r="AA100" s="83">
        <v>136624.8161428317</v>
      </c>
      <c r="AB100" s="83">
        <v>132684.19082649314</v>
      </c>
      <c r="AC100" s="83">
        <v>137123.25435388164</v>
      </c>
      <c r="AD100" s="83">
        <v>140346.54637317371</v>
      </c>
      <c r="AE100" s="83">
        <v>130400.56524965423</v>
      </c>
      <c r="AF100" s="83">
        <v>136253.89608768851</v>
      </c>
      <c r="AG100" s="83">
        <v>146064.31912136008</v>
      </c>
      <c r="AH100" s="83">
        <v>152202.1230802153</v>
      </c>
      <c r="AI100" s="83">
        <v>155071.09210223355</v>
      </c>
      <c r="AJ100" s="83">
        <v>145005.26395794866</v>
      </c>
      <c r="AK100" s="83">
        <v>144321.03936211404</v>
      </c>
      <c r="AL100" s="83">
        <v>126629.20720868214</v>
      </c>
      <c r="AM100" s="83">
        <v>126761.66743612173</v>
      </c>
      <c r="AN100" s="83">
        <v>133990.42518217419</v>
      </c>
      <c r="AO100" s="83">
        <v>147292.35389319912</v>
      </c>
      <c r="AP100" s="83">
        <v>151513.38065848232</v>
      </c>
      <c r="AQ100" s="83">
        <v>151288.17443830962</v>
      </c>
      <c r="AR100" s="83">
        <v>148192.27004257258</v>
      </c>
      <c r="AS100" s="83">
        <v>153002.83179526607</v>
      </c>
      <c r="AT100" s="83">
        <v>155024.64613855124</v>
      </c>
      <c r="AU100" s="83">
        <v>152344.64635586913</v>
      </c>
      <c r="AV100" s="83">
        <v>149303.05263982096</v>
      </c>
      <c r="AW100" s="83">
        <v>130623.42401201825</v>
      </c>
      <c r="AX100" s="83">
        <v>136542.45782845875</v>
      </c>
      <c r="AY100" s="83">
        <v>145335.47302565025</v>
      </c>
      <c r="AZ100" s="83">
        <v>153878.68459080026</v>
      </c>
      <c r="BA100" s="83">
        <v>153246.14519319881</v>
      </c>
      <c r="BB100" s="83">
        <v>138058.67206558847</v>
      </c>
      <c r="BC100" s="83">
        <v>149316.13355221425</v>
      </c>
      <c r="BD100" s="83">
        <v>151347.19086988922</v>
      </c>
      <c r="BE100" s="83">
        <v>137050.60512180123</v>
      </c>
      <c r="BF100" s="83">
        <v>140309.14480433153</v>
      </c>
      <c r="BG100" s="83">
        <v>155239.48196602063</v>
      </c>
    </row>
    <row r="101" spans="1:59" ht="13.5" thickTop="1" x14ac:dyDescent="0.2">
      <c r="A101" s="30"/>
      <c r="B101" s="30"/>
      <c r="C101" s="30"/>
      <c r="D101" s="25"/>
      <c r="E101" s="25"/>
      <c r="F101" s="25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</row>
    <row r="102" spans="1:59" x14ac:dyDescent="0.2">
      <c r="B102" s="25"/>
      <c r="D102" s="11" t="s">
        <v>5</v>
      </c>
      <c r="F102" s="26" t="s">
        <v>6</v>
      </c>
      <c r="G102" s="75">
        <v>0</v>
      </c>
      <c r="H102" s="75">
        <v>0</v>
      </c>
      <c r="I102" s="75">
        <v>0</v>
      </c>
      <c r="J102" s="75">
        <v>0</v>
      </c>
      <c r="K102" s="75">
        <v>0</v>
      </c>
      <c r="L102" s="75">
        <v>0</v>
      </c>
      <c r="M102" s="75">
        <v>0</v>
      </c>
      <c r="N102" s="75">
        <v>0</v>
      </c>
      <c r="O102" s="75">
        <v>0</v>
      </c>
      <c r="P102" s="75">
        <v>0</v>
      </c>
      <c r="Q102" s="75">
        <v>0</v>
      </c>
      <c r="R102" s="75">
        <v>0</v>
      </c>
      <c r="S102" s="75">
        <v>0</v>
      </c>
      <c r="T102" s="75">
        <v>0</v>
      </c>
      <c r="U102" s="75">
        <v>0</v>
      </c>
      <c r="V102" s="75">
        <v>0</v>
      </c>
      <c r="W102" s="75">
        <v>0</v>
      </c>
      <c r="X102" s="75">
        <v>0</v>
      </c>
      <c r="Y102" s="75">
        <v>0</v>
      </c>
      <c r="Z102" s="75">
        <v>0</v>
      </c>
      <c r="AA102" s="75">
        <v>0</v>
      </c>
      <c r="AB102" s="75">
        <v>0</v>
      </c>
      <c r="AC102" s="75">
        <v>0</v>
      </c>
      <c r="AD102" s="75">
        <v>0</v>
      </c>
      <c r="AE102" s="75">
        <v>0</v>
      </c>
      <c r="AF102" s="75">
        <v>0</v>
      </c>
      <c r="AG102" s="75">
        <v>0</v>
      </c>
      <c r="AH102" s="75">
        <v>0</v>
      </c>
      <c r="AI102" s="75">
        <v>0</v>
      </c>
      <c r="AJ102" s="75">
        <v>0</v>
      </c>
      <c r="AK102" s="75">
        <v>0</v>
      </c>
      <c r="AL102" s="75">
        <v>0</v>
      </c>
      <c r="AM102" s="75">
        <v>0</v>
      </c>
      <c r="AN102" s="75">
        <v>0</v>
      </c>
      <c r="AO102" s="75">
        <v>0</v>
      </c>
      <c r="AP102" s="75">
        <v>0</v>
      </c>
      <c r="AQ102" s="75">
        <v>0</v>
      </c>
      <c r="AR102" s="75">
        <v>0</v>
      </c>
      <c r="AS102" s="75">
        <v>0</v>
      </c>
      <c r="AT102" s="75">
        <v>0</v>
      </c>
      <c r="AU102" s="75">
        <v>0</v>
      </c>
      <c r="AV102" s="75">
        <v>0</v>
      </c>
      <c r="AW102" s="75">
        <v>0</v>
      </c>
      <c r="AX102" s="75">
        <v>0</v>
      </c>
      <c r="AY102" s="75">
        <v>0</v>
      </c>
      <c r="AZ102" s="75">
        <v>0</v>
      </c>
      <c r="BA102" s="75">
        <v>0</v>
      </c>
      <c r="BB102" s="75">
        <v>0</v>
      </c>
      <c r="BC102" s="75">
        <v>0</v>
      </c>
      <c r="BD102" s="75">
        <v>0</v>
      </c>
      <c r="BE102" s="75">
        <v>0</v>
      </c>
      <c r="BF102" s="75">
        <v>0</v>
      </c>
      <c r="BG102" s="75">
        <v>0</v>
      </c>
    </row>
    <row r="103" spans="1:59" x14ac:dyDescent="0.2">
      <c r="D103" s="11" t="s">
        <v>7</v>
      </c>
      <c r="F103" s="26" t="s">
        <v>8</v>
      </c>
      <c r="G103" s="76">
        <v>0</v>
      </c>
      <c r="H103" s="76">
        <v>0</v>
      </c>
      <c r="I103" s="76">
        <v>0</v>
      </c>
      <c r="J103" s="76">
        <v>0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  <c r="R103" s="76">
        <v>0</v>
      </c>
      <c r="S103" s="76">
        <v>0</v>
      </c>
      <c r="T103" s="76">
        <v>0</v>
      </c>
      <c r="U103" s="76">
        <v>0</v>
      </c>
      <c r="V103" s="76">
        <v>0</v>
      </c>
      <c r="W103" s="76">
        <v>0</v>
      </c>
      <c r="X103" s="76">
        <v>0</v>
      </c>
      <c r="Y103" s="76">
        <v>0</v>
      </c>
      <c r="Z103" s="76">
        <v>0</v>
      </c>
      <c r="AA103" s="76">
        <v>0</v>
      </c>
      <c r="AB103" s="76">
        <v>0</v>
      </c>
      <c r="AC103" s="76">
        <v>0</v>
      </c>
      <c r="AD103" s="76">
        <v>0</v>
      </c>
      <c r="AE103" s="76">
        <v>0</v>
      </c>
      <c r="AF103" s="76">
        <v>0</v>
      </c>
      <c r="AG103" s="76">
        <v>0</v>
      </c>
      <c r="AH103" s="76">
        <v>0</v>
      </c>
      <c r="AI103" s="76">
        <v>0</v>
      </c>
      <c r="AJ103" s="76">
        <v>0</v>
      </c>
      <c r="AK103" s="76">
        <v>0</v>
      </c>
      <c r="AL103" s="76">
        <v>0</v>
      </c>
      <c r="AM103" s="76">
        <v>0</v>
      </c>
      <c r="AN103" s="76">
        <v>0</v>
      </c>
      <c r="AO103" s="76">
        <v>0</v>
      </c>
      <c r="AP103" s="76">
        <v>0</v>
      </c>
      <c r="AQ103" s="76">
        <v>0</v>
      </c>
      <c r="AR103" s="76">
        <v>0</v>
      </c>
      <c r="AS103" s="76">
        <v>0</v>
      </c>
      <c r="AT103" s="76">
        <v>0</v>
      </c>
      <c r="AU103" s="76">
        <v>0</v>
      </c>
      <c r="AV103" s="76">
        <v>0</v>
      </c>
      <c r="AW103" s="76">
        <v>0</v>
      </c>
      <c r="AX103" s="76">
        <v>0</v>
      </c>
      <c r="AY103" s="76">
        <v>0</v>
      </c>
      <c r="AZ103" s="76">
        <v>0</v>
      </c>
      <c r="BA103" s="76">
        <v>0</v>
      </c>
      <c r="BB103" s="76">
        <v>0</v>
      </c>
      <c r="BC103" s="76">
        <v>0</v>
      </c>
      <c r="BD103" s="76">
        <v>0</v>
      </c>
      <c r="BE103" s="76">
        <v>0</v>
      </c>
      <c r="BF103" s="76">
        <v>0</v>
      </c>
      <c r="BG103" s="76">
        <v>0</v>
      </c>
    </row>
    <row r="104" spans="1:59" x14ac:dyDescent="0.2">
      <c r="F104" s="26" t="s">
        <v>9</v>
      </c>
      <c r="G104" s="76">
        <v>25972.732839796354</v>
      </c>
      <c r="H104" s="76">
        <v>25316.060853606003</v>
      </c>
      <c r="I104" s="76">
        <v>24323.389736241046</v>
      </c>
      <c r="J104" s="76">
        <v>26935.340877003575</v>
      </c>
      <c r="K104" s="76">
        <v>24921.114506435861</v>
      </c>
      <c r="L104" s="76">
        <v>18079</v>
      </c>
      <c r="M104" s="76">
        <v>20706.858410000001</v>
      </c>
      <c r="N104" s="76">
        <v>24843.420103</v>
      </c>
      <c r="O104" s="76">
        <v>25769.816169999998</v>
      </c>
      <c r="P104" s="76">
        <v>33415.074532999999</v>
      </c>
      <c r="Q104" s="76">
        <v>31345.666517999998</v>
      </c>
      <c r="R104" s="76">
        <v>29494.333753000003</v>
      </c>
      <c r="S104" s="76">
        <v>33607.504403999999</v>
      </c>
      <c r="T104" s="76">
        <v>35551.072289999996</v>
      </c>
      <c r="U104" s="76">
        <v>38103.759636999996</v>
      </c>
      <c r="V104" s="76">
        <v>31643.73387310933</v>
      </c>
      <c r="W104" s="76">
        <v>35659.819851271393</v>
      </c>
      <c r="X104" s="76">
        <v>35175.789845320178</v>
      </c>
      <c r="Y104" s="76">
        <v>35046.392513036117</v>
      </c>
      <c r="Z104" s="76">
        <v>31030.076139101995</v>
      </c>
      <c r="AA104" s="76">
        <v>37069.674755974615</v>
      </c>
      <c r="AB104" s="76">
        <v>38238.221812711578</v>
      </c>
      <c r="AC104" s="76">
        <v>35594.831821512875</v>
      </c>
      <c r="AD104" s="76">
        <v>40702.875887578128</v>
      </c>
      <c r="AE104" s="76">
        <v>30092.716923409505</v>
      </c>
      <c r="AF104" s="76">
        <v>41084.882147649951</v>
      </c>
      <c r="AG104" s="76">
        <v>42431.77645545073</v>
      </c>
      <c r="AH104" s="76">
        <v>47759.983820496571</v>
      </c>
      <c r="AI104" s="76">
        <v>47726.689934644455</v>
      </c>
      <c r="AJ104" s="76">
        <v>47723.826153179769</v>
      </c>
      <c r="AK104" s="76">
        <v>44688.203520227937</v>
      </c>
      <c r="AL104" s="76">
        <v>35582.257914060981</v>
      </c>
      <c r="AM104" s="76">
        <v>38748.671124299362</v>
      </c>
      <c r="AN104" s="76">
        <v>41625.488406588942</v>
      </c>
      <c r="AO104" s="76">
        <v>43112.1322921397</v>
      </c>
      <c r="AP104" s="76">
        <v>45931.690026945602</v>
      </c>
      <c r="AQ104" s="76">
        <v>47438.041624733276</v>
      </c>
      <c r="AR104" s="76">
        <v>46133.683477110331</v>
      </c>
      <c r="AS104" s="76">
        <v>46213.812431508348</v>
      </c>
      <c r="AT104" s="76">
        <v>46756.020705159885</v>
      </c>
      <c r="AU104" s="76">
        <v>43476.29815649474</v>
      </c>
      <c r="AV104" s="76">
        <v>43561.856786278033</v>
      </c>
      <c r="AW104" s="76">
        <v>36648.227996592701</v>
      </c>
      <c r="AX104" s="76">
        <v>38828.181333050037</v>
      </c>
      <c r="AY104" s="76">
        <v>42560.334528094747</v>
      </c>
      <c r="AZ104" s="76">
        <v>50722.321011290325</v>
      </c>
      <c r="BA104" s="76">
        <v>46705.677313981243</v>
      </c>
      <c r="BB104" s="76">
        <v>41055.797465050084</v>
      </c>
      <c r="BC104" s="76">
        <v>45053.766361522677</v>
      </c>
      <c r="BD104" s="76">
        <v>46481.281631062011</v>
      </c>
      <c r="BE104" s="76">
        <v>42229.322332481926</v>
      </c>
      <c r="BF104" s="76">
        <v>44421.375001209613</v>
      </c>
      <c r="BG104" s="76">
        <v>50195.821795206051</v>
      </c>
    </row>
    <row r="105" spans="1:59" x14ac:dyDescent="0.2">
      <c r="D105" s="12"/>
      <c r="F105" s="26" t="s">
        <v>6</v>
      </c>
      <c r="G105" s="76">
        <v>4794.0393396807849</v>
      </c>
      <c r="H105" s="76">
        <v>4374.4671867632878</v>
      </c>
      <c r="I105" s="76">
        <v>3601.0570994499217</v>
      </c>
      <c r="J105" s="76">
        <v>4332.0903492534662</v>
      </c>
      <c r="K105" s="76">
        <v>3604.0202619400993</v>
      </c>
      <c r="L105" s="76">
        <v>4168.68</v>
      </c>
      <c r="M105" s="76">
        <v>2361.9899999999998</v>
      </c>
      <c r="N105" s="76">
        <v>3477.9300000000003</v>
      </c>
      <c r="O105" s="76">
        <v>3798.57</v>
      </c>
      <c r="P105" s="76">
        <v>3958.3199999999997</v>
      </c>
      <c r="Q105" s="76">
        <v>4044.5699999999997</v>
      </c>
      <c r="R105" s="76">
        <v>4435.43</v>
      </c>
      <c r="S105" s="76">
        <v>4279.1800000000012</v>
      </c>
      <c r="T105" s="76">
        <v>4322.6200000000008</v>
      </c>
      <c r="U105" s="76">
        <v>4349.3899999999994</v>
      </c>
      <c r="V105" s="76">
        <v>4577.7299999999996</v>
      </c>
      <c r="W105" s="76">
        <v>4301.4699999999993</v>
      </c>
      <c r="X105" s="76">
        <v>4302.54</v>
      </c>
      <c r="Y105" s="76">
        <v>4063.74</v>
      </c>
      <c r="Z105" s="76">
        <v>4075.79</v>
      </c>
      <c r="AA105" s="76">
        <v>4307.4379039999994</v>
      </c>
      <c r="AB105" s="76">
        <v>4381.2758560000002</v>
      </c>
      <c r="AC105" s="76">
        <v>4143.3909240000003</v>
      </c>
      <c r="AD105" s="76">
        <v>4222.1454462600323</v>
      </c>
      <c r="AE105" s="76">
        <v>4153.7304681554515</v>
      </c>
      <c r="AF105" s="76">
        <v>3551.7800000000007</v>
      </c>
      <c r="AG105" s="76">
        <v>4311.1900000000005</v>
      </c>
      <c r="AH105" s="76">
        <v>4334.2700000000004</v>
      </c>
      <c r="AI105" s="76">
        <v>4506.3999999999996</v>
      </c>
      <c r="AJ105" s="76">
        <v>3930.12</v>
      </c>
      <c r="AK105" s="76">
        <v>4008.7</v>
      </c>
      <c r="AL105" s="76">
        <v>2299.21</v>
      </c>
      <c r="AM105" s="76">
        <v>3003.34</v>
      </c>
      <c r="AN105" s="76">
        <v>4166.07</v>
      </c>
      <c r="AO105" s="76">
        <v>4088.3900000000003</v>
      </c>
      <c r="AP105" s="76">
        <v>4391.9400000000005</v>
      </c>
      <c r="AQ105" s="76">
        <v>4522.8</v>
      </c>
      <c r="AR105" s="76">
        <v>4150.936772</v>
      </c>
      <c r="AS105" s="76">
        <v>4204.2822900000001</v>
      </c>
      <c r="AT105" s="76">
        <v>3965.5952200000002</v>
      </c>
      <c r="AU105" s="76">
        <v>4237.5413050000006</v>
      </c>
      <c r="AV105" s="76">
        <v>3883.417316</v>
      </c>
      <c r="AW105" s="76">
        <v>3191.1914360000001</v>
      </c>
      <c r="AX105" s="76">
        <v>4277.7910320000001</v>
      </c>
      <c r="AY105" s="76">
        <v>4529.7113410000002</v>
      </c>
      <c r="AZ105" s="76">
        <v>4450.2051050000009</v>
      </c>
      <c r="BA105" s="76">
        <v>4420.829315</v>
      </c>
      <c r="BB105" s="76">
        <v>3112.539174</v>
      </c>
      <c r="BC105" s="76">
        <v>4023.072357</v>
      </c>
      <c r="BD105" s="76">
        <v>3879.6096810000004</v>
      </c>
      <c r="BE105" s="76">
        <v>3282.3518770000001</v>
      </c>
      <c r="BF105" s="76">
        <v>3751.2009619999999</v>
      </c>
      <c r="BG105" s="76">
        <v>3983.3462929999992</v>
      </c>
    </row>
    <row r="106" spans="1:59" x14ac:dyDescent="0.2">
      <c r="B106" s="12"/>
      <c r="E106" s="27"/>
      <c r="F106" s="13" t="s">
        <v>10</v>
      </c>
      <c r="G106" s="75">
        <f>SUM(G103:G105)</f>
        <v>30766.772179477139</v>
      </c>
      <c r="H106" s="75">
        <f t="shared" ref="H106" si="351">SUM(H103:H105)</f>
        <v>29690.528040369289</v>
      </c>
      <c r="I106" s="75">
        <f t="shared" ref="I106" si="352">SUM(I103:I105)</f>
        <v>27924.446835690967</v>
      </c>
      <c r="J106" s="75">
        <f t="shared" ref="J106" si="353">SUM(J103:J105)</f>
        <v>31267.431226257042</v>
      </c>
      <c r="K106" s="75">
        <f t="shared" ref="K106" si="354">SUM(K103:K105)</f>
        <v>28525.13476837596</v>
      </c>
      <c r="L106" s="75">
        <f t="shared" ref="L106" si="355">SUM(L103:L105)</f>
        <v>22247.68</v>
      </c>
      <c r="M106" s="75">
        <f t="shared" ref="M106" si="356">SUM(M103:M105)</f>
        <v>23068.848409999999</v>
      </c>
      <c r="N106" s="75">
        <f t="shared" ref="N106" si="357">SUM(N103:N105)</f>
        <v>28321.350103000001</v>
      </c>
      <c r="O106" s="75">
        <f t="shared" ref="O106" si="358">SUM(O103:O105)</f>
        <v>29568.386169999998</v>
      </c>
      <c r="P106" s="75">
        <f t="shared" ref="P106" si="359">SUM(P103:P105)</f>
        <v>37373.394532999999</v>
      </c>
      <c r="Q106" s="75">
        <f t="shared" ref="Q106" si="360">SUM(Q103:Q105)</f>
        <v>35390.236517999998</v>
      </c>
      <c r="R106" s="75">
        <f t="shared" ref="R106" si="361">SUM(R103:R105)</f>
        <v>33929.763753000007</v>
      </c>
      <c r="S106" s="75">
        <f t="shared" ref="S106" si="362">SUM(S103:S105)</f>
        <v>37886.684404</v>
      </c>
      <c r="T106" s="75">
        <f t="shared" ref="T106" si="363">SUM(T103:T105)</f>
        <v>39873.692289999999</v>
      </c>
      <c r="U106" s="75">
        <f t="shared" ref="U106" si="364">SUM(U103:U105)</f>
        <v>42453.149636999995</v>
      </c>
      <c r="V106" s="75">
        <f t="shared" ref="V106" si="365">SUM(V103:V105)</f>
        <v>36221.463873109329</v>
      </c>
      <c r="W106" s="75">
        <f t="shared" ref="W106" si="366">SUM(W103:W105)</f>
        <v>39961.289851271395</v>
      </c>
      <c r="X106" s="75">
        <f t="shared" ref="X106" si="367">SUM(X103:X105)</f>
        <v>39478.329845320179</v>
      </c>
      <c r="Y106" s="75">
        <f t="shared" ref="Y106" si="368">SUM(Y103:Y105)</f>
        <v>39110.132513036115</v>
      </c>
      <c r="Z106" s="75">
        <f t="shared" ref="Z106" si="369">SUM(Z103:Z105)</f>
        <v>35105.866139101992</v>
      </c>
      <c r="AA106" s="75">
        <f t="shared" ref="AA106" si="370">SUM(AA103:AA105)</f>
        <v>41377.112659974613</v>
      </c>
      <c r="AB106" s="75">
        <f t="shared" ref="AB106" si="371">SUM(AB103:AB105)</f>
        <v>42619.497668711578</v>
      </c>
      <c r="AC106" s="75">
        <f t="shared" ref="AC106" si="372">SUM(AC103:AC105)</f>
        <v>39738.222745512874</v>
      </c>
      <c r="AD106" s="75">
        <f t="shared" ref="AD106" si="373">SUM(AD103:AD105)</f>
        <v>44925.021333838158</v>
      </c>
      <c r="AE106" s="75">
        <f t="shared" ref="AE106" si="374">SUM(AE103:AE105)</f>
        <v>34246.447391564958</v>
      </c>
      <c r="AF106" s="75">
        <f t="shared" ref="AF106" si="375">SUM(AF103:AF105)</f>
        <v>44636.662147649949</v>
      </c>
      <c r="AG106" s="75">
        <f t="shared" ref="AG106" si="376">SUM(AG103:AG105)</f>
        <v>46742.966455450733</v>
      </c>
      <c r="AH106" s="75">
        <f t="shared" ref="AH106" si="377">SUM(AH103:AH105)</f>
        <v>52094.253820496568</v>
      </c>
      <c r="AI106" s="75">
        <f t="shared" ref="AI106" si="378">SUM(AI103:AI105)</f>
        <v>52233.089934644457</v>
      </c>
      <c r="AJ106" s="75">
        <f t="shared" ref="AJ106" si="379">SUM(AJ103:AJ105)</f>
        <v>51653.946153179771</v>
      </c>
      <c r="AK106" s="75">
        <f t="shared" ref="AK106" si="380">SUM(AK103:AK105)</f>
        <v>48696.903520227934</v>
      </c>
      <c r="AL106" s="75">
        <f t="shared" ref="AL106" si="381">SUM(AL103:AL105)</f>
        <v>37881.467914060981</v>
      </c>
      <c r="AM106" s="75">
        <f t="shared" ref="AM106" si="382">SUM(AM103:AM105)</f>
        <v>41752.011124299359</v>
      </c>
      <c r="AN106" s="75">
        <f t="shared" ref="AN106" si="383">SUM(AN103:AN105)</f>
        <v>45791.558406588942</v>
      </c>
      <c r="AO106" s="75">
        <f t="shared" ref="AO106" si="384">SUM(AO103:AO105)</f>
        <v>47200.5222921397</v>
      </c>
      <c r="AP106" s="75">
        <f t="shared" ref="AP106" si="385">SUM(AP103:AP105)</f>
        <v>50323.630026945604</v>
      </c>
      <c r="AQ106" s="75">
        <f t="shared" ref="AQ106" si="386">SUM(AQ103:AQ105)</f>
        <v>51960.841624733279</v>
      </c>
      <c r="AR106" s="75">
        <f t="shared" ref="AR106" si="387">SUM(AR103:AR105)</f>
        <v>50284.620249110332</v>
      </c>
      <c r="AS106" s="75">
        <f t="shared" ref="AS106" si="388">SUM(AS103:AS105)</f>
        <v>50418.094721508351</v>
      </c>
      <c r="AT106" s="75">
        <f t="shared" ref="AT106" si="389">SUM(AT103:AT105)</f>
        <v>50721.615925159887</v>
      </c>
      <c r="AU106" s="75">
        <f t="shared" ref="AU106" si="390">SUM(AU103:AU105)</f>
        <v>47713.839461494739</v>
      </c>
      <c r="AV106" s="75">
        <f t="shared" ref="AV106" si="391">SUM(AV103:AV105)</f>
        <v>47445.274102278032</v>
      </c>
      <c r="AW106" s="75">
        <f t="shared" ref="AW106" si="392">SUM(AW103:AW105)</f>
        <v>39839.419432592702</v>
      </c>
      <c r="AX106" s="75">
        <f t="shared" ref="AX106" si="393">SUM(AX103:AX105)</f>
        <v>43105.972365050038</v>
      </c>
      <c r="AY106" s="75">
        <f t="shared" ref="AY106" si="394">SUM(AY103:AY105)</f>
        <v>47090.045869094749</v>
      </c>
      <c r="AZ106" s="75">
        <f t="shared" ref="AZ106" si="395">SUM(AZ103:AZ105)</f>
        <v>55172.526116290326</v>
      </c>
      <c r="BA106" s="75">
        <f t="shared" ref="BA106" si="396">SUM(BA103:BA105)</f>
        <v>51126.506628981246</v>
      </c>
      <c r="BB106" s="75">
        <f t="shared" ref="BB106" si="397">SUM(BB103:BB105)</f>
        <v>44168.336639050081</v>
      </c>
      <c r="BC106" s="75">
        <f t="shared" ref="BC106" si="398">SUM(BC103:BC105)</f>
        <v>49076.838718522675</v>
      </c>
      <c r="BD106" s="75">
        <f t="shared" ref="BD106" si="399">SUM(BD103:BD105)</f>
        <v>50360.891312062013</v>
      </c>
      <c r="BE106" s="75">
        <f t="shared" ref="BE106" si="400">SUM(BE103:BE105)</f>
        <v>45511.674209481927</v>
      </c>
      <c r="BF106" s="75">
        <f t="shared" ref="BF106" si="401">SUM(BF103:BF105)</f>
        <v>48172.575963209616</v>
      </c>
      <c r="BG106" s="75">
        <f t="shared" ref="BG106" si="402">SUM(BG103:BG105)</f>
        <v>54179.168088206054</v>
      </c>
    </row>
    <row r="107" spans="1:59" x14ac:dyDescent="0.2">
      <c r="D107" s="11" t="s">
        <v>11</v>
      </c>
      <c r="F107" s="26" t="s">
        <v>6</v>
      </c>
      <c r="G107" s="2">
        <v>20505.299129300001</v>
      </c>
      <c r="H107" s="2">
        <v>19991.189413299995</v>
      </c>
      <c r="I107" s="2">
        <v>28408.211156999998</v>
      </c>
      <c r="J107" s="2">
        <v>21646.119090400003</v>
      </c>
      <c r="K107" s="2">
        <v>26431.640000000003</v>
      </c>
      <c r="L107" s="2">
        <v>25255.116213699999</v>
      </c>
      <c r="M107" s="2">
        <v>22442.260141600003</v>
      </c>
      <c r="N107" s="2">
        <v>24307.059999999994</v>
      </c>
      <c r="O107" s="2">
        <v>27622.698112300001</v>
      </c>
      <c r="P107" s="2">
        <v>28915.691343299997</v>
      </c>
      <c r="Q107" s="2">
        <v>26237.46</v>
      </c>
      <c r="R107" s="2">
        <v>28336.919999999995</v>
      </c>
      <c r="S107" s="2">
        <v>30691.379999999997</v>
      </c>
      <c r="T107" s="2">
        <v>31193.650000000005</v>
      </c>
      <c r="U107" s="2">
        <v>31205.749901799998</v>
      </c>
      <c r="V107" s="2">
        <v>30200.116075800004</v>
      </c>
      <c r="W107" s="2">
        <v>24350.417281999999</v>
      </c>
      <c r="X107" s="2">
        <v>24335.578118400004</v>
      </c>
      <c r="Y107" s="2">
        <v>26906.279323499999</v>
      </c>
      <c r="Z107" s="2">
        <v>26703.659999999996</v>
      </c>
      <c r="AA107" s="2">
        <v>30620.66</v>
      </c>
      <c r="AB107" s="2">
        <v>31554.339999999997</v>
      </c>
      <c r="AC107" s="2">
        <v>30953.569999999996</v>
      </c>
      <c r="AD107" s="2">
        <v>30449.699999999997</v>
      </c>
      <c r="AE107" s="2">
        <v>30152.7</v>
      </c>
      <c r="AF107" s="2">
        <v>27184.170000000002</v>
      </c>
      <c r="AG107" s="2">
        <v>28611.56</v>
      </c>
      <c r="AH107" s="2">
        <v>29147.979983700003</v>
      </c>
      <c r="AI107" s="2">
        <v>27969.059950999999</v>
      </c>
      <c r="AJ107" s="2">
        <v>26849.93</v>
      </c>
      <c r="AK107" s="2">
        <v>26563.120000000003</v>
      </c>
      <c r="AL107" s="2">
        <v>20890.579999999998</v>
      </c>
      <c r="AM107" s="2">
        <v>17085.12</v>
      </c>
      <c r="AN107" s="2">
        <v>20353.330000000005</v>
      </c>
      <c r="AO107" s="2">
        <v>29392.379999999997</v>
      </c>
      <c r="AP107" s="2">
        <v>29806.17612</v>
      </c>
      <c r="AQ107" s="2">
        <v>31332.272639999999</v>
      </c>
      <c r="AR107" s="2">
        <v>27605.296105000001</v>
      </c>
      <c r="AS107" s="2">
        <v>27885.337759999995</v>
      </c>
      <c r="AT107" s="2">
        <v>28768.792824999997</v>
      </c>
      <c r="AU107" s="2">
        <v>27970.728159999995</v>
      </c>
      <c r="AV107" s="2">
        <v>24964.177520000001</v>
      </c>
      <c r="AW107" s="2">
        <v>20324.304055000004</v>
      </c>
      <c r="AX107" s="2">
        <v>22996.490287000004</v>
      </c>
      <c r="AY107" s="2">
        <v>27160.851845000001</v>
      </c>
      <c r="AZ107" s="2">
        <v>28595.638944999999</v>
      </c>
      <c r="BA107" s="2">
        <v>28396.905045</v>
      </c>
      <c r="BB107" s="2">
        <v>23333.847878999997</v>
      </c>
      <c r="BC107" s="2">
        <v>26863.752885000002</v>
      </c>
      <c r="BD107" s="2">
        <v>26087.653995000004</v>
      </c>
      <c r="BE107" s="2">
        <v>22093.388189000001</v>
      </c>
      <c r="BF107" s="2">
        <v>19871.630234</v>
      </c>
      <c r="BG107" s="2">
        <v>24989.661174999994</v>
      </c>
    </row>
    <row r="108" spans="1:59" x14ac:dyDescent="0.2">
      <c r="B108" s="11" t="s">
        <v>19</v>
      </c>
      <c r="D108" s="11" t="s">
        <v>12</v>
      </c>
      <c r="F108" s="26" t="s">
        <v>8</v>
      </c>
      <c r="G108" s="76">
        <v>21609.787703311595</v>
      </c>
      <c r="H108" s="76">
        <v>22026.285186425088</v>
      </c>
      <c r="I108" s="76">
        <v>21627.896289533914</v>
      </c>
      <c r="J108" s="76">
        <v>26417.305128335312</v>
      </c>
      <c r="K108" s="76">
        <v>21774.82246496082</v>
      </c>
      <c r="L108" s="76">
        <v>19584</v>
      </c>
      <c r="M108" s="76">
        <v>20326</v>
      </c>
      <c r="N108" s="76">
        <v>23527</v>
      </c>
      <c r="O108" s="76">
        <v>22341</v>
      </c>
      <c r="P108" s="76">
        <v>23979</v>
      </c>
      <c r="Q108" s="76">
        <v>33824.57</v>
      </c>
      <c r="R108" s="76">
        <v>30707.81</v>
      </c>
      <c r="S108" s="76">
        <v>33119.490000000005</v>
      </c>
      <c r="T108" s="76">
        <v>34180.519999999997</v>
      </c>
      <c r="U108" s="76">
        <v>38442.57</v>
      </c>
      <c r="V108" s="76">
        <v>37116.469288821667</v>
      </c>
      <c r="W108" s="76">
        <v>37173.482136298335</v>
      </c>
      <c r="X108" s="76">
        <v>36333.347170814995</v>
      </c>
      <c r="Y108" s="76">
        <v>32656.776218085004</v>
      </c>
      <c r="Z108" s="76">
        <v>30655.638815385006</v>
      </c>
      <c r="AA108" s="76">
        <v>42595.694597707057</v>
      </c>
      <c r="AB108" s="76">
        <v>40490.826607281662</v>
      </c>
      <c r="AC108" s="76">
        <v>44608.695865415379</v>
      </c>
      <c r="AD108" s="76">
        <v>43881.474201168843</v>
      </c>
      <c r="AE108" s="76">
        <v>44846.444733039323</v>
      </c>
      <c r="AF108" s="76">
        <v>42184.978060893583</v>
      </c>
      <c r="AG108" s="76">
        <v>47041.21877403339</v>
      </c>
      <c r="AH108" s="76">
        <v>47402.665851151316</v>
      </c>
      <c r="AI108" s="76">
        <v>50931.549014280201</v>
      </c>
      <c r="AJ108" s="76">
        <v>46157.459850503918</v>
      </c>
      <c r="AK108" s="76">
        <v>47053.419293313375</v>
      </c>
      <c r="AL108" s="76">
        <v>43791.379510919382</v>
      </c>
      <c r="AM108" s="76">
        <v>43150.348836770376</v>
      </c>
      <c r="AN108" s="76">
        <v>42106.741396152705</v>
      </c>
      <c r="AO108" s="76">
        <v>45518.86840064529</v>
      </c>
      <c r="AP108" s="76">
        <v>46067.700873516107</v>
      </c>
      <c r="AQ108" s="76">
        <v>44544.134605234402</v>
      </c>
      <c r="AR108" s="76">
        <v>45711.244026706496</v>
      </c>
      <c r="AS108" s="76">
        <v>49289.051300802392</v>
      </c>
      <c r="AT108" s="76">
        <v>50980.127988401437</v>
      </c>
      <c r="AU108" s="76">
        <v>52534.774184149152</v>
      </c>
      <c r="AV108" s="76">
        <v>51266.341177004288</v>
      </c>
      <c r="AW108" s="76">
        <v>46759.487597585809</v>
      </c>
      <c r="AX108" s="76">
        <v>45356.205239450312</v>
      </c>
      <c r="AY108" s="76">
        <v>45065.994164912037</v>
      </c>
      <c r="AZ108" s="76">
        <v>45023.187373743123</v>
      </c>
      <c r="BA108" s="76">
        <v>48659.088725098401</v>
      </c>
      <c r="BB108" s="76">
        <v>45624.669718708501</v>
      </c>
      <c r="BC108" s="76">
        <v>48484.251339719442</v>
      </c>
      <c r="BD108" s="76">
        <v>49422.824775504756</v>
      </c>
      <c r="BE108" s="76">
        <v>45294.807633987642</v>
      </c>
      <c r="BF108" s="76">
        <v>46231.375071634189</v>
      </c>
      <c r="BG108" s="76">
        <v>50239.512512400965</v>
      </c>
    </row>
    <row r="109" spans="1:59" x14ac:dyDescent="0.2">
      <c r="B109" s="11" t="s">
        <v>29</v>
      </c>
      <c r="F109" s="26" t="s">
        <v>9</v>
      </c>
      <c r="G109" s="76">
        <v>0</v>
      </c>
      <c r="H109" s="76">
        <v>0</v>
      </c>
      <c r="I109" s="76">
        <v>0</v>
      </c>
      <c r="J109" s="76">
        <v>0</v>
      </c>
      <c r="K109" s="76">
        <v>0</v>
      </c>
      <c r="L109" s="76">
        <v>0</v>
      </c>
      <c r="M109" s="76">
        <v>0</v>
      </c>
      <c r="N109" s="76">
        <v>0</v>
      </c>
      <c r="O109" s="76">
        <v>0</v>
      </c>
      <c r="P109" s="76">
        <v>0</v>
      </c>
      <c r="Q109" s="76">
        <v>0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6">
        <v>0</v>
      </c>
      <c r="X109" s="76">
        <v>0</v>
      </c>
      <c r="Y109" s="76">
        <v>0</v>
      </c>
      <c r="Z109" s="76">
        <v>0</v>
      </c>
      <c r="AA109" s="76">
        <v>0</v>
      </c>
      <c r="AB109" s="76">
        <v>0</v>
      </c>
      <c r="AC109" s="76">
        <v>0</v>
      </c>
      <c r="AD109" s="76">
        <v>0</v>
      </c>
      <c r="AE109" s="76">
        <v>0</v>
      </c>
      <c r="AF109" s="76">
        <v>0</v>
      </c>
      <c r="AG109" s="76">
        <v>0</v>
      </c>
      <c r="AH109" s="76">
        <v>0</v>
      </c>
      <c r="AI109" s="76">
        <v>0</v>
      </c>
      <c r="AJ109" s="76">
        <v>0</v>
      </c>
      <c r="AK109" s="76">
        <v>0</v>
      </c>
      <c r="AL109" s="76">
        <v>0</v>
      </c>
      <c r="AM109" s="76">
        <v>0</v>
      </c>
      <c r="AN109" s="76">
        <v>0</v>
      </c>
      <c r="AO109" s="76">
        <v>0</v>
      </c>
      <c r="AP109" s="76">
        <v>0</v>
      </c>
      <c r="AQ109" s="76">
        <v>0</v>
      </c>
      <c r="AR109" s="76">
        <v>0</v>
      </c>
      <c r="AS109" s="76">
        <v>0</v>
      </c>
      <c r="AT109" s="76">
        <v>0</v>
      </c>
      <c r="AU109" s="76">
        <v>0</v>
      </c>
      <c r="AV109" s="76">
        <v>0</v>
      </c>
      <c r="AW109" s="76">
        <v>0</v>
      </c>
      <c r="AX109" s="76">
        <v>0</v>
      </c>
      <c r="AY109" s="76">
        <v>0</v>
      </c>
      <c r="AZ109" s="76">
        <v>0</v>
      </c>
      <c r="BA109" s="76">
        <v>0</v>
      </c>
      <c r="BB109" s="76">
        <v>0</v>
      </c>
      <c r="BC109" s="76">
        <v>0</v>
      </c>
      <c r="BD109" s="76">
        <v>0</v>
      </c>
      <c r="BE109" s="76">
        <v>0</v>
      </c>
      <c r="BF109" s="76">
        <v>0</v>
      </c>
      <c r="BG109" s="76">
        <v>0</v>
      </c>
    </row>
    <row r="110" spans="1:59" x14ac:dyDescent="0.2">
      <c r="F110" s="26" t="s">
        <v>6</v>
      </c>
      <c r="G110" s="76">
        <v>0</v>
      </c>
      <c r="H110" s="76">
        <v>0</v>
      </c>
      <c r="I110" s="76">
        <v>0</v>
      </c>
      <c r="J110" s="76">
        <v>0</v>
      </c>
      <c r="K110" s="76">
        <v>0</v>
      </c>
      <c r="L110" s="76">
        <v>0</v>
      </c>
      <c r="M110" s="76">
        <v>0</v>
      </c>
      <c r="N110" s="76">
        <v>0</v>
      </c>
      <c r="O110" s="76">
        <v>0</v>
      </c>
      <c r="P110" s="76">
        <v>0</v>
      </c>
      <c r="Q110" s="76">
        <v>0</v>
      </c>
      <c r="R110" s="76">
        <v>0</v>
      </c>
      <c r="S110" s="76">
        <v>0</v>
      </c>
      <c r="T110" s="76">
        <v>0</v>
      </c>
      <c r="U110" s="76">
        <v>0</v>
      </c>
      <c r="V110" s="76">
        <v>0</v>
      </c>
      <c r="W110" s="76">
        <v>0</v>
      </c>
      <c r="X110" s="76">
        <v>0</v>
      </c>
      <c r="Y110" s="76">
        <v>0</v>
      </c>
      <c r="Z110" s="76">
        <v>0</v>
      </c>
      <c r="AA110" s="76">
        <v>0</v>
      </c>
      <c r="AB110" s="76">
        <v>0</v>
      </c>
      <c r="AC110" s="76">
        <v>0</v>
      </c>
      <c r="AD110" s="76">
        <v>0</v>
      </c>
      <c r="AE110" s="76">
        <v>0</v>
      </c>
      <c r="AF110" s="76">
        <v>0</v>
      </c>
      <c r="AG110" s="76">
        <v>0</v>
      </c>
      <c r="AH110" s="76">
        <v>0</v>
      </c>
      <c r="AI110" s="76">
        <v>0</v>
      </c>
      <c r="AJ110" s="76">
        <v>0</v>
      </c>
      <c r="AK110" s="76">
        <v>0</v>
      </c>
      <c r="AL110" s="76">
        <v>0</v>
      </c>
      <c r="AM110" s="76">
        <v>0</v>
      </c>
      <c r="AN110" s="76">
        <v>0</v>
      </c>
      <c r="AO110" s="76">
        <v>0</v>
      </c>
      <c r="AP110" s="76">
        <v>0</v>
      </c>
      <c r="AQ110" s="76">
        <v>0</v>
      </c>
      <c r="AR110" s="76">
        <v>0</v>
      </c>
      <c r="AS110" s="76">
        <v>0</v>
      </c>
      <c r="AT110" s="76">
        <v>0</v>
      </c>
      <c r="AU110" s="76">
        <v>0</v>
      </c>
      <c r="AV110" s="76">
        <v>0</v>
      </c>
      <c r="AW110" s="76">
        <v>0</v>
      </c>
      <c r="AX110" s="76">
        <v>0</v>
      </c>
      <c r="AY110" s="76">
        <v>0</v>
      </c>
      <c r="AZ110" s="76">
        <v>0</v>
      </c>
      <c r="BA110" s="76">
        <v>0</v>
      </c>
      <c r="BB110" s="76">
        <v>0</v>
      </c>
      <c r="BC110" s="76">
        <v>0</v>
      </c>
      <c r="BD110" s="76">
        <v>0</v>
      </c>
      <c r="BE110" s="76">
        <v>0</v>
      </c>
      <c r="BF110" s="76">
        <v>0</v>
      </c>
      <c r="BG110" s="76">
        <v>0</v>
      </c>
    </row>
    <row r="111" spans="1:59" x14ac:dyDescent="0.2">
      <c r="F111" s="13" t="s">
        <v>10</v>
      </c>
      <c r="G111" s="75">
        <f>SUM(G108:G110)</f>
        <v>21609.787703311595</v>
      </c>
      <c r="H111" s="75">
        <f t="shared" ref="H111" si="403">SUM(H108:H110)</f>
        <v>22026.285186425088</v>
      </c>
      <c r="I111" s="75">
        <f t="shared" ref="I111" si="404">SUM(I108:I110)</f>
        <v>21627.896289533914</v>
      </c>
      <c r="J111" s="75">
        <f t="shared" ref="J111" si="405">SUM(J108:J110)</f>
        <v>26417.305128335312</v>
      </c>
      <c r="K111" s="75">
        <f t="shared" ref="K111" si="406">SUM(K108:K110)</f>
        <v>21774.82246496082</v>
      </c>
      <c r="L111" s="75">
        <f t="shared" ref="L111" si="407">SUM(L108:L110)</f>
        <v>19584</v>
      </c>
      <c r="M111" s="75">
        <f t="shared" ref="M111" si="408">SUM(M108:M110)</f>
        <v>20326</v>
      </c>
      <c r="N111" s="75">
        <f t="shared" ref="N111" si="409">SUM(N108:N110)</f>
        <v>23527</v>
      </c>
      <c r="O111" s="75">
        <f t="shared" ref="O111" si="410">SUM(O108:O110)</f>
        <v>22341</v>
      </c>
      <c r="P111" s="75">
        <f t="shared" ref="P111" si="411">SUM(P108:P110)</f>
        <v>23979</v>
      </c>
      <c r="Q111" s="75">
        <f t="shared" ref="Q111" si="412">SUM(Q108:Q110)</f>
        <v>33824.57</v>
      </c>
      <c r="R111" s="75">
        <f t="shared" ref="R111" si="413">SUM(R108:R110)</f>
        <v>30707.81</v>
      </c>
      <c r="S111" s="75">
        <f t="shared" ref="S111" si="414">SUM(S108:S110)</f>
        <v>33119.490000000005</v>
      </c>
      <c r="T111" s="75">
        <f t="shared" ref="T111" si="415">SUM(T108:T110)</f>
        <v>34180.519999999997</v>
      </c>
      <c r="U111" s="75">
        <f t="shared" ref="U111" si="416">SUM(U108:U110)</f>
        <v>38442.57</v>
      </c>
      <c r="V111" s="75">
        <f t="shared" ref="V111" si="417">SUM(V108:V110)</f>
        <v>37116.469288821667</v>
      </c>
      <c r="W111" s="75">
        <f t="shared" ref="W111" si="418">SUM(W108:W110)</f>
        <v>37173.482136298335</v>
      </c>
      <c r="X111" s="75">
        <f t="shared" ref="X111" si="419">SUM(X108:X110)</f>
        <v>36333.347170814995</v>
      </c>
      <c r="Y111" s="75">
        <f t="shared" ref="Y111" si="420">SUM(Y108:Y110)</f>
        <v>32656.776218085004</v>
      </c>
      <c r="Z111" s="75">
        <f t="shared" ref="Z111" si="421">SUM(Z108:Z110)</f>
        <v>30655.638815385006</v>
      </c>
      <c r="AA111" s="75">
        <f t="shared" ref="AA111" si="422">SUM(AA108:AA110)</f>
        <v>42595.694597707057</v>
      </c>
      <c r="AB111" s="75">
        <f t="shared" ref="AB111" si="423">SUM(AB108:AB110)</f>
        <v>40490.826607281662</v>
      </c>
      <c r="AC111" s="75">
        <f t="shared" ref="AC111" si="424">SUM(AC108:AC110)</f>
        <v>44608.695865415379</v>
      </c>
      <c r="AD111" s="75">
        <f t="shared" ref="AD111" si="425">SUM(AD108:AD110)</f>
        <v>43881.474201168843</v>
      </c>
      <c r="AE111" s="75">
        <f t="shared" ref="AE111" si="426">SUM(AE108:AE110)</f>
        <v>44846.444733039323</v>
      </c>
      <c r="AF111" s="75">
        <f t="shared" ref="AF111" si="427">SUM(AF108:AF110)</f>
        <v>42184.978060893583</v>
      </c>
      <c r="AG111" s="75">
        <f t="shared" ref="AG111" si="428">SUM(AG108:AG110)</f>
        <v>47041.21877403339</v>
      </c>
      <c r="AH111" s="75">
        <f t="shared" ref="AH111" si="429">SUM(AH108:AH110)</f>
        <v>47402.665851151316</v>
      </c>
      <c r="AI111" s="75">
        <f t="shared" ref="AI111" si="430">SUM(AI108:AI110)</f>
        <v>50931.549014280201</v>
      </c>
      <c r="AJ111" s="75">
        <f t="shared" ref="AJ111" si="431">SUM(AJ108:AJ110)</f>
        <v>46157.459850503918</v>
      </c>
      <c r="AK111" s="75">
        <f t="shared" ref="AK111" si="432">SUM(AK108:AK110)</f>
        <v>47053.419293313375</v>
      </c>
      <c r="AL111" s="75">
        <f t="shared" ref="AL111" si="433">SUM(AL108:AL110)</f>
        <v>43791.379510919382</v>
      </c>
      <c r="AM111" s="75">
        <f t="shared" ref="AM111" si="434">SUM(AM108:AM110)</f>
        <v>43150.348836770376</v>
      </c>
      <c r="AN111" s="75">
        <f t="shared" ref="AN111" si="435">SUM(AN108:AN110)</f>
        <v>42106.741396152705</v>
      </c>
      <c r="AO111" s="75">
        <f t="shared" ref="AO111" si="436">SUM(AO108:AO110)</f>
        <v>45518.86840064529</v>
      </c>
      <c r="AP111" s="75">
        <f t="shared" ref="AP111" si="437">SUM(AP108:AP110)</f>
        <v>46067.700873516107</v>
      </c>
      <c r="AQ111" s="75">
        <f t="shared" ref="AQ111" si="438">SUM(AQ108:AQ110)</f>
        <v>44544.134605234402</v>
      </c>
      <c r="AR111" s="75">
        <f t="shared" ref="AR111" si="439">SUM(AR108:AR110)</f>
        <v>45711.244026706496</v>
      </c>
      <c r="AS111" s="75">
        <f t="shared" ref="AS111" si="440">SUM(AS108:AS110)</f>
        <v>49289.051300802392</v>
      </c>
      <c r="AT111" s="75">
        <f t="shared" ref="AT111" si="441">SUM(AT108:AT110)</f>
        <v>50980.127988401437</v>
      </c>
      <c r="AU111" s="75">
        <f t="shared" ref="AU111" si="442">SUM(AU108:AU110)</f>
        <v>52534.774184149152</v>
      </c>
      <c r="AV111" s="75">
        <f t="shared" ref="AV111" si="443">SUM(AV108:AV110)</f>
        <v>51266.341177004288</v>
      </c>
      <c r="AW111" s="75">
        <f t="shared" ref="AW111" si="444">SUM(AW108:AW110)</f>
        <v>46759.487597585809</v>
      </c>
      <c r="AX111" s="75">
        <f t="shared" ref="AX111" si="445">SUM(AX108:AX110)</f>
        <v>45356.205239450312</v>
      </c>
      <c r="AY111" s="75">
        <f t="shared" ref="AY111" si="446">SUM(AY108:AY110)</f>
        <v>45065.994164912037</v>
      </c>
      <c r="AZ111" s="75">
        <f t="shared" ref="AZ111" si="447">SUM(AZ108:AZ110)</f>
        <v>45023.187373743123</v>
      </c>
      <c r="BA111" s="75">
        <f t="shared" ref="BA111" si="448">SUM(BA108:BA110)</f>
        <v>48659.088725098401</v>
      </c>
      <c r="BB111" s="75">
        <f t="shared" ref="BB111" si="449">SUM(BB108:BB110)</f>
        <v>45624.669718708501</v>
      </c>
      <c r="BC111" s="75">
        <f t="shared" ref="BC111" si="450">SUM(BC108:BC110)</f>
        <v>48484.251339719442</v>
      </c>
      <c r="BD111" s="75">
        <f t="shared" ref="BD111" si="451">SUM(BD108:BD110)</f>
        <v>49422.824775504756</v>
      </c>
      <c r="BE111" s="75">
        <f t="shared" ref="BE111" si="452">SUM(BE108:BE110)</f>
        <v>45294.807633987642</v>
      </c>
      <c r="BF111" s="75">
        <f t="shared" ref="BF111" si="453">SUM(BF108:BF110)</f>
        <v>46231.375071634189</v>
      </c>
      <c r="BG111" s="75">
        <f t="shared" ref="BG111" si="454">SUM(BG108:BG110)</f>
        <v>50239.512512400965</v>
      </c>
    </row>
    <row r="112" spans="1:59" x14ac:dyDescent="0.2">
      <c r="D112" s="11" t="s">
        <v>13</v>
      </c>
      <c r="F112" s="26" t="s">
        <v>8</v>
      </c>
      <c r="G112" s="75">
        <v>21717.497133496756</v>
      </c>
      <c r="H112" s="75">
        <v>23725.384839325263</v>
      </c>
      <c r="I112" s="75">
        <v>23102.822732959557</v>
      </c>
      <c r="J112" s="75">
        <v>23553.760356793809</v>
      </c>
      <c r="K112" s="75">
        <v>21792.529855862453</v>
      </c>
      <c r="L112" s="75">
        <v>22443.053305000001</v>
      </c>
      <c r="M112" s="75">
        <v>20213.146042</v>
      </c>
      <c r="N112" s="75">
        <v>22970.880762000001</v>
      </c>
      <c r="O112" s="75">
        <v>22531.697639000002</v>
      </c>
      <c r="P112" s="75">
        <v>23237.272881000001</v>
      </c>
      <c r="Q112" s="75">
        <v>24316.502888999999</v>
      </c>
      <c r="R112" s="75">
        <v>25694.259567000001</v>
      </c>
      <c r="S112" s="75">
        <v>24105.479579999999</v>
      </c>
      <c r="T112" s="75">
        <v>22104.236725999996</v>
      </c>
      <c r="U112" s="75">
        <v>16380.088574999998</v>
      </c>
      <c r="V112" s="75">
        <v>15220.900055416665</v>
      </c>
      <c r="W112" s="75">
        <v>13390.137153146667</v>
      </c>
      <c r="X112" s="75">
        <v>10721.563076083336</v>
      </c>
      <c r="Y112" s="75">
        <v>17160.353693053334</v>
      </c>
      <c r="Z112" s="75">
        <v>19983.383306416665</v>
      </c>
      <c r="AA112" s="75">
        <v>22031.348885150004</v>
      </c>
      <c r="AB112" s="75">
        <v>18019.526550499999</v>
      </c>
      <c r="AC112" s="75">
        <v>21822.765742953336</v>
      </c>
      <c r="AD112" s="75">
        <v>21090.350838166665</v>
      </c>
      <c r="AE112" s="75">
        <v>21154.973125050001</v>
      </c>
      <c r="AF112" s="75">
        <v>22248.085879144983</v>
      </c>
      <c r="AG112" s="75">
        <v>23668.573891875978</v>
      </c>
      <c r="AH112" s="75">
        <v>23557.223424867403</v>
      </c>
      <c r="AI112" s="75">
        <v>23937.393202308893</v>
      </c>
      <c r="AJ112" s="75">
        <v>20343.927954265007</v>
      </c>
      <c r="AK112" s="75">
        <v>22007.596548572743</v>
      </c>
      <c r="AL112" s="75">
        <v>24065.779783701757</v>
      </c>
      <c r="AM112" s="75">
        <v>24774.187475051978</v>
      </c>
      <c r="AN112" s="75">
        <v>25738.795379432577</v>
      </c>
      <c r="AO112" s="75">
        <v>25180.583200414138</v>
      </c>
      <c r="AP112" s="75">
        <v>25315.873638020646</v>
      </c>
      <c r="AQ112" s="75">
        <v>23450.925568341914</v>
      </c>
      <c r="AR112" s="75">
        <v>24591.10966175573</v>
      </c>
      <c r="AS112" s="75">
        <v>25410.348012955277</v>
      </c>
      <c r="AT112" s="75">
        <v>24554.109399989924</v>
      </c>
      <c r="AU112" s="75">
        <v>24125.304550225337</v>
      </c>
      <c r="AV112" s="75">
        <v>25627.259840538682</v>
      </c>
      <c r="AW112" s="75">
        <v>23700.212926839726</v>
      </c>
      <c r="AX112" s="75">
        <v>25083.789936958354</v>
      </c>
      <c r="AY112" s="75">
        <v>26018.58114664349</v>
      </c>
      <c r="AZ112" s="75">
        <v>25087.332155766853</v>
      </c>
      <c r="BA112" s="75">
        <v>25063.644794119133</v>
      </c>
      <c r="BB112" s="75">
        <v>24931.817828829851</v>
      </c>
      <c r="BC112" s="75">
        <v>24891.290608972122</v>
      </c>
      <c r="BD112" s="75">
        <v>25475.820787322453</v>
      </c>
      <c r="BE112" s="75">
        <v>24150.735089331632</v>
      </c>
      <c r="BF112" s="75">
        <v>26033.563535487756</v>
      </c>
      <c r="BG112" s="75">
        <v>25831.140190413586</v>
      </c>
    </row>
    <row r="113" spans="1:59" x14ac:dyDescent="0.2">
      <c r="F113" s="2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</row>
    <row r="114" spans="1:59" x14ac:dyDescent="0.2">
      <c r="A114" s="29"/>
      <c r="B114" s="30"/>
      <c r="C114" s="30"/>
      <c r="D114" s="25"/>
      <c r="E114" s="25"/>
      <c r="F114" s="31" t="s">
        <v>23</v>
      </c>
      <c r="G114" s="77">
        <f>SUM(G102+G106+G107+G111+G112)</f>
        <v>94599.356145585494</v>
      </c>
      <c r="H114" s="77">
        <f>SUM(H102+H106+H107+H111+H112)</f>
        <v>95433.387479419645</v>
      </c>
      <c r="I114" s="77">
        <f t="shared" ref="I114:BG114" si="455">SUM(I102+I106+I107+I111+I112)</f>
        <v>101063.37701518444</v>
      </c>
      <c r="J114" s="77">
        <f t="shared" si="455"/>
        <v>102884.61580178616</v>
      </c>
      <c r="K114" s="77">
        <f t="shared" si="455"/>
        <v>98524.127089199232</v>
      </c>
      <c r="L114" s="77">
        <f t="shared" si="455"/>
        <v>89529.849518700008</v>
      </c>
      <c r="M114" s="77">
        <f t="shared" si="455"/>
        <v>86050.254593599995</v>
      </c>
      <c r="N114" s="77">
        <f t="shared" si="455"/>
        <v>99126.290865000003</v>
      </c>
      <c r="O114" s="77">
        <f t="shared" si="455"/>
        <v>102063.7819213</v>
      </c>
      <c r="P114" s="77">
        <f t="shared" si="455"/>
        <v>113505.3587573</v>
      </c>
      <c r="Q114" s="77">
        <f t="shared" si="455"/>
        <v>119768.76940699999</v>
      </c>
      <c r="R114" s="77">
        <f t="shared" si="455"/>
        <v>118668.75332</v>
      </c>
      <c r="S114" s="77">
        <f t="shared" si="455"/>
        <v>125803.03398400001</v>
      </c>
      <c r="T114" s="77">
        <f t="shared" si="455"/>
        <v>127352.09901599999</v>
      </c>
      <c r="U114" s="77">
        <f t="shared" si="455"/>
        <v>128481.55811379998</v>
      </c>
      <c r="V114" s="77">
        <f t="shared" si="455"/>
        <v>118758.94929314767</v>
      </c>
      <c r="W114" s="77">
        <f t="shared" si="455"/>
        <v>114875.3264227164</v>
      </c>
      <c r="X114" s="77">
        <f t="shared" si="455"/>
        <v>110868.8182106185</v>
      </c>
      <c r="Y114" s="77">
        <f t="shared" si="455"/>
        <v>115833.54174767443</v>
      </c>
      <c r="Z114" s="77">
        <f t="shared" si="455"/>
        <v>112448.54826090367</v>
      </c>
      <c r="AA114" s="77">
        <f t="shared" si="455"/>
        <v>136624.81614283167</v>
      </c>
      <c r="AB114" s="77">
        <f t="shared" si="455"/>
        <v>132684.19082649326</v>
      </c>
      <c r="AC114" s="77">
        <f t="shared" si="455"/>
        <v>137123.25435388158</v>
      </c>
      <c r="AD114" s="77">
        <f t="shared" si="455"/>
        <v>140346.54637317365</v>
      </c>
      <c r="AE114" s="77">
        <f t="shared" si="455"/>
        <v>130400.56524965428</v>
      </c>
      <c r="AF114" s="77">
        <f t="shared" si="455"/>
        <v>136253.89608768851</v>
      </c>
      <c r="AG114" s="77">
        <f t="shared" si="455"/>
        <v>146064.31912136011</v>
      </c>
      <c r="AH114" s="77">
        <f t="shared" si="455"/>
        <v>152202.1230802153</v>
      </c>
      <c r="AI114" s="77">
        <f t="shared" si="455"/>
        <v>155071.09210223352</v>
      </c>
      <c r="AJ114" s="77">
        <f t="shared" si="455"/>
        <v>145005.26395794869</v>
      </c>
      <c r="AK114" s="77">
        <f t="shared" si="455"/>
        <v>144321.03936211404</v>
      </c>
      <c r="AL114" s="77">
        <f t="shared" si="455"/>
        <v>126629.20720868211</v>
      </c>
      <c r="AM114" s="77">
        <f t="shared" si="455"/>
        <v>126761.66743612172</v>
      </c>
      <c r="AN114" s="77">
        <f t="shared" si="455"/>
        <v>133990.42518217422</v>
      </c>
      <c r="AO114" s="77">
        <f t="shared" si="455"/>
        <v>147292.35389319912</v>
      </c>
      <c r="AP114" s="77">
        <f t="shared" si="455"/>
        <v>151513.38065848235</v>
      </c>
      <c r="AQ114" s="77">
        <f t="shared" si="455"/>
        <v>151288.17443830959</v>
      </c>
      <c r="AR114" s="77">
        <f t="shared" si="455"/>
        <v>148192.27004257255</v>
      </c>
      <c r="AS114" s="77">
        <f t="shared" si="455"/>
        <v>153002.83179526601</v>
      </c>
      <c r="AT114" s="77">
        <f t="shared" si="455"/>
        <v>155024.64613855124</v>
      </c>
      <c r="AU114" s="77">
        <f t="shared" si="455"/>
        <v>152344.64635586922</v>
      </c>
      <c r="AV114" s="77">
        <f t="shared" si="455"/>
        <v>149303.05263982102</v>
      </c>
      <c r="AW114" s="77">
        <f t="shared" si="455"/>
        <v>130623.42401201824</v>
      </c>
      <c r="AX114" s="77">
        <f t="shared" si="455"/>
        <v>136542.45782845872</v>
      </c>
      <c r="AY114" s="77">
        <f t="shared" si="455"/>
        <v>145335.47302565028</v>
      </c>
      <c r="AZ114" s="77">
        <f t="shared" si="455"/>
        <v>153878.68459080032</v>
      </c>
      <c r="BA114" s="77">
        <f t="shared" si="455"/>
        <v>153246.14519319878</v>
      </c>
      <c r="BB114" s="77">
        <f t="shared" si="455"/>
        <v>138058.67206558841</v>
      </c>
      <c r="BC114" s="77">
        <f t="shared" si="455"/>
        <v>149316.13355221425</v>
      </c>
      <c r="BD114" s="77">
        <f t="shared" si="455"/>
        <v>151347.19086988922</v>
      </c>
      <c r="BE114" s="77">
        <f t="shared" si="455"/>
        <v>137050.6051218012</v>
      </c>
      <c r="BF114" s="77">
        <f t="shared" si="455"/>
        <v>140309.14480433156</v>
      </c>
      <c r="BG114" s="77">
        <f t="shared" si="455"/>
        <v>155239.4819660206</v>
      </c>
    </row>
    <row r="115" spans="1:59" ht="13.5" thickBot="1" x14ac:dyDescent="0.25">
      <c r="A115" s="29"/>
      <c r="B115" s="30"/>
      <c r="C115" s="30"/>
      <c r="D115" s="25"/>
      <c r="E115" s="25"/>
      <c r="F115" s="31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</row>
    <row r="116" spans="1:59" ht="14.25" thickTop="1" thickBot="1" x14ac:dyDescent="0.25">
      <c r="A116" s="41" t="s">
        <v>66</v>
      </c>
      <c r="B116" s="42"/>
      <c r="C116" s="42"/>
      <c r="D116" s="45"/>
      <c r="E116" s="109"/>
      <c r="F116" s="43" t="s">
        <v>21</v>
      </c>
      <c r="G116" s="83">
        <v>76865.247129124065</v>
      </c>
      <c r="H116" s="83">
        <v>77119.797798822125</v>
      </c>
      <c r="I116" s="83">
        <v>71285.095845665302</v>
      </c>
      <c r="J116" s="83">
        <v>87503.529238778181</v>
      </c>
      <c r="K116" s="83">
        <v>70559.715982697919</v>
      </c>
      <c r="L116" s="83">
        <v>43457.53</v>
      </c>
      <c r="M116" s="83">
        <v>53203.53</v>
      </c>
      <c r="N116" s="83">
        <v>59334.53</v>
      </c>
      <c r="O116" s="83">
        <v>54739.53</v>
      </c>
      <c r="P116" s="83">
        <v>60501.53</v>
      </c>
      <c r="Q116" s="83">
        <v>103449.90240000004</v>
      </c>
      <c r="R116" s="83">
        <v>94506.57</v>
      </c>
      <c r="S116" s="83">
        <v>94009.620999999985</v>
      </c>
      <c r="T116" s="83">
        <v>95495.849999999977</v>
      </c>
      <c r="U116" s="83">
        <v>99068.680999999997</v>
      </c>
      <c r="V116" s="83">
        <v>90850.902849615828</v>
      </c>
      <c r="W116" s="83">
        <v>94931.704511710501</v>
      </c>
      <c r="X116" s="83">
        <v>96231.151026088992</v>
      </c>
      <c r="Y116" s="83">
        <v>94917.043259797239</v>
      </c>
      <c r="Z116" s="83">
        <v>92391.45095753124</v>
      </c>
      <c r="AA116" s="83">
        <v>87617.45498853852</v>
      </c>
      <c r="AB116" s="83">
        <v>89600.623585689071</v>
      </c>
      <c r="AC116" s="83">
        <v>86275.1746946645</v>
      </c>
      <c r="AD116" s="83">
        <v>90387.065665915346</v>
      </c>
      <c r="AE116" s="83">
        <v>84901.70060227075</v>
      </c>
      <c r="AF116" s="83">
        <v>87230.734379737201</v>
      </c>
      <c r="AG116" s="83">
        <v>82117.397820088605</v>
      </c>
      <c r="AH116" s="83">
        <v>89590.816811458819</v>
      </c>
      <c r="AI116" s="83">
        <v>90157.950241507933</v>
      </c>
      <c r="AJ116" s="83">
        <v>90788.603720265179</v>
      </c>
      <c r="AK116" s="83">
        <v>88221.675755868186</v>
      </c>
      <c r="AL116" s="83">
        <v>87988.951014086531</v>
      </c>
      <c r="AM116" s="83">
        <v>87361.462248678014</v>
      </c>
      <c r="AN116" s="83">
        <v>85987.102300913917</v>
      </c>
      <c r="AO116" s="83">
        <v>82047.176246932067</v>
      </c>
      <c r="AP116" s="83">
        <v>87427.349802631099</v>
      </c>
      <c r="AQ116" s="83">
        <v>85282.938174302224</v>
      </c>
      <c r="AR116" s="83">
        <v>86686.047942758029</v>
      </c>
      <c r="AS116" s="83">
        <v>86455.137751138202</v>
      </c>
      <c r="AT116" s="83">
        <v>82924.344405785319</v>
      </c>
      <c r="AU116" s="83">
        <v>84531.431106319811</v>
      </c>
      <c r="AV116" s="83">
        <v>88439.058323429708</v>
      </c>
      <c r="AW116" s="83">
        <v>86158.442410401927</v>
      </c>
      <c r="AX116" s="83">
        <v>84042.964249199591</v>
      </c>
      <c r="AY116" s="83">
        <v>81967.524978237721</v>
      </c>
      <c r="AZ116" s="83">
        <v>85566.368682713583</v>
      </c>
      <c r="BA116" s="83">
        <v>86276.057385599779</v>
      </c>
      <c r="BB116" s="83">
        <v>87760.809246785167</v>
      </c>
      <c r="BC116" s="83">
        <v>84081.24518319442</v>
      </c>
      <c r="BD116" s="83">
        <v>88192.411291826167</v>
      </c>
      <c r="BE116" s="83">
        <v>99414.301643817409</v>
      </c>
      <c r="BF116" s="83">
        <v>99523.423431501156</v>
      </c>
      <c r="BG116" s="83">
        <v>101403.09202640329</v>
      </c>
    </row>
    <row r="117" spans="1:59" ht="13.5" hidden="1" thickTop="1" x14ac:dyDescent="0.2">
      <c r="A117" s="29"/>
      <c r="C117" s="11" t="s">
        <v>30</v>
      </c>
      <c r="D117" s="11" t="s">
        <v>12</v>
      </c>
      <c r="E117" s="11">
        <v>14060003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975.9</v>
      </c>
      <c r="W117">
        <v>950.9</v>
      </c>
      <c r="X117">
        <v>665.6</v>
      </c>
      <c r="Y117">
        <v>654.79999999999995</v>
      </c>
      <c r="Z117">
        <v>820.9</v>
      </c>
      <c r="AA117">
        <v>745.9</v>
      </c>
      <c r="AB117">
        <v>725.4</v>
      </c>
      <c r="AC117">
        <v>902.5</v>
      </c>
      <c r="AD117">
        <v>727.5</v>
      </c>
      <c r="AE117">
        <v>913.6</v>
      </c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</row>
    <row r="118" spans="1:59" ht="13.5" hidden="1" thickTop="1" x14ac:dyDescent="0.2">
      <c r="A118" s="29"/>
      <c r="B118" s="30"/>
      <c r="C118" s="50" t="s">
        <v>31</v>
      </c>
      <c r="D118" s="25"/>
      <c r="E118" s="25"/>
      <c r="F118" s="25"/>
      <c r="G118" s="88">
        <v>76865.247129124065</v>
      </c>
      <c r="H118" s="88">
        <v>77119.797798822125</v>
      </c>
      <c r="I118" s="88">
        <v>71285.095845665302</v>
      </c>
      <c r="J118" s="88">
        <v>87503.529238778181</v>
      </c>
      <c r="K118" s="88">
        <v>70559.715982697919</v>
      </c>
      <c r="L118" s="88">
        <v>43457.53</v>
      </c>
      <c r="M118" s="88">
        <v>53203.53</v>
      </c>
      <c r="N118" s="88">
        <v>59334.53</v>
      </c>
      <c r="O118" s="88">
        <v>54739.53</v>
      </c>
      <c r="P118" s="88">
        <v>60501.53</v>
      </c>
      <c r="Q118" s="88">
        <v>103449.90240000004</v>
      </c>
      <c r="R118" s="88">
        <v>94506.57</v>
      </c>
      <c r="S118" s="88">
        <v>94009.620999999985</v>
      </c>
      <c r="T118" s="88">
        <v>95495.849999999977</v>
      </c>
      <c r="U118" s="88">
        <v>99068.680999999997</v>
      </c>
      <c r="V118" s="88">
        <v>89875.002849615834</v>
      </c>
      <c r="W118" s="88">
        <v>93980.804511710507</v>
      </c>
      <c r="X118" s="88">
        <v>95565.551026088986</v>
      </c>
      <c r="Y118" s="88">
        <v>94262.243259797237</v>
      </c>
      <c r="Z118" s="88">
        <v>91570.550957531246</v>
      </c>
      <c r="AA118" s="88">
        <v>86871.554988538526</v>
      </c>
      <c r="AB118" s="88">
        <v>88875.223585689077</v>
      </c>
      <c r="AC118" s="88">
        <v>85372.6746946645</v>
      </c>
      <c r="AD118" s="88">
        <v>89659.565665915346</v>
      </c>
      <c r="AE118" s="88">
        <v>83988.100602270744</v>
      </c>
      <c r="AF118" s="88">
        <v>87230.734379737201</v>
      </c>
      <c r="AG118" s="88">
        <v>82117.397820088605</v>
      </c>
      <c r="AH118" s="88">
        <v>89590.816811458819</v>
      </c>
      <c r="AI118" s="88">
        <v>90157.950241507933</v>
      </c>
      <c r="AJ118" s="88">
        <v>90788.603720265179</v>
      </c>
      <c r="AK118" s="88">
        <v>88221.675755868186</v>
      </c>
      <c r="AL118" s="88">
        <v>87988.951014086531</v>
      </c>
      <c r="AM118" s="88">
        <v>87361.462248678014</v>
      </c>
      <c r="AN118" s="88">
        <v>85987.102300913917</v>
      </c>
      <c r="AO118" s="88">
        <v>82047.176246932067</v>
      </c>
      <c r="AP118" s="88">
        <v>87427.349802631099</v>
      </c>
      <c r="AQ118" s="88">
        <v>85282.938174302224</v>
      </c>
      <c r="AR118" s="88">
        <v>86686.047942758029</v>
      </c>
      <c r="AS118" s="88">
        <v>86455.137751138202</v>
      </c>
      <c r="AT118" s="88">
        <v>82924.344405785319</v>
      </c>
      <c r="AU118" s="88">
        <v>84531.431106319811</v>
      </c>
      <c r="AV118" s="88">
        <v>88439.058323429708</v>
      </c>
      <c r="AW118" s="88">
        <v>86158.442410401927</v>
      </c>
      <c r="AX118" s="88">
        <v>84042.964249199591</v>
      </c>
      <c r="AY118" s="88">
        <v>81967.524978237721</v>
      </c>
      <c r="AZ118" s="88">
        <v>85566.368682713583</v>
      </c>
      <c r="BA118" s="88">
        <v>86276.057385599779</v>
      </c>
      <c r="BB118" s="88">
        <v>87760.809246785167</v>
      </c>
      <c r="BC118" s="88">
        <v>84081.24518319442</v>
      </c>
      <c r="BD118" s="88">
        <v>88192.411291826167</v>
      </c>
      <c r="BE118" s="88">
        <v>99414.301643817409</v>
      </c>
      <c r="BF118" s="88">
        <v>99523.423431501156</v>
      </c>
      <c r="BG118" s="88">
        <v>101403.09202640329</v>
      </c>
    </row>
    <row r="119" spans="1:59" ht="13.5" thickTop="1" x14ac:dyDescent="0.2">
      <c r="A119" s="18"/>
      <c r="B119" s="19"/>
      <c r="C119" s="19"/>
      <c r="D119" s="36"/>
      <c r="E119" s="51"/>
      <c r="F119" s="36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</row>
    <row r="120" spans="1:59" x14ac:dyDescent="0.2">
      <c r="B120" s="25"/>
      <c r="D120" s="11" t="s">
        <v>5</v>
      </c>
      <c r="F120" s="26" t="s">
        <v>6</v>
      </c>
      <c r="G120" s="84">
        <v>4600</v>
      </c>
      <c r="H120" s="84">
        <v>4600</v>
      </c>
      <c r="I120" s="84">
        <v>3300</v>
      </c>
      <c r="J120" s="84">
        <v>4742</v>
      </c>
      <c r="K120" s="84">
        <v>3900</v>
      </c>
      <c r="L120" s="2">
        <v>3966</v>
      </c>
      <c r="M120" s="2">
        <v>4150</v>
      </c>
      <c r="N120" s="2">
        <v>4330</v>
      </c>
      <c r="O120" s="2">
        <v>3650</v>
      </c>
      <c r="P120" s="2">
        <v>3664</v>
      </c>
      <c r="Q120" s="2">
        <v>5615</v>
      </c>
      <c r="R120" s="2">
        <v>4300</v>
      </c>
      <c r="S120" s="2">
        <v>4000</v>
      </c>
      <c r="T120" s="2">
        <v>4900</v>
      </c>
      <c r="U120" s="2">
        <v>4900</v>
      </c>
      <c r="V120" s="75">
        <v>5305.9</v>
      </c>
      <c r="W120" s="75">
        <v>5582</v>
      </c>
      <c r="X120" s="75">
        <v>5131</v>
      </c>
      <c r="Y120" s="75">
        <v>2765</v>
      </c>
      <c r="Z120" s="75">
        <v>2440</v>
      </c>
      <c r="AA120" s="75">
        <v>2590</v>
      </c>
      <c r="AB120" s="75">
        <v>4700</v>
      </c>
      <c r="AC120" s="84">
        <v>3850</v>
      </c>
      <c r="AD120" s="75">
        <v>3825</v>
      </c>
      <c r="AE120" s="75">
        <v>3760</v>
      </c>
      <c r="AF120" s="75">
        <v>5806.2678005047219</v>
      </c>
      <c r="AG120" s="75">
        <v>5686.9489890102614</v>
      </c>
      <c r="AH120" s="75">
        <v>5234.2347790204776</v>
      </c>
      <c r="AI120" s="75">
        <v>4927.2019327554353</v>
      </c>
      <c r="AJ120" s="75">
        <v>4469.8314425451854</v>
      </c>
      <c r="AK120" s="75">
        <v>4359.2345817197292</v>
      </c>
      <c r="AL120" s="75">
        <v>3605.9340715412645</v>
      </c>
      <c r="AM120" s="75">
        <v>3783.7184441143436</v>
      </c>
      <c r="AN120" s="75">
        <v>3620.0584725526792</v>
      </c>
      <c r="AO120" s="75">
        <v>3523.1887815031951</v>
      </c>
      <c r="AP120" s="75">
        <v>3654.8978852491623</v>
      </c>
      <c r="AQ120" s="75">
        <v>3522.4747845331299</v>
      </c>
      <c r="AR120" s="75">
        <v>3467.5964493993329</v>
      </c>
      <c r="AS120" s="75">
        <v>3750.5942058445216</v>
      </c>
      <c r="AT120" s="75">
        <v>3303.3631666109741</v>
      </c>
      <c r="AU120" s="75">
        <v>3563.4302564636741</v>
      </c>
      <c r="AV120" s="75">
        <v>3947.6166666666668</v>
      </c>
      <c r="AW120" s="75">
        <v>3599.5851393693042</v>
      </c>
      <c r="AX120" s="75">
        <v>3623.9978769880727</v>
      </c>
      <c r="AY120" s="75">
        <v>2860.4594424800002</v>
      </c>
      <c r="AZ120" s="75">
        <v>3502.8984839452723</v>
      </c>
      <c r="BA120" s="75">
        <v>3754.1649536734194</v>
      </c>
      <c r="BB120" s="75">
        <v>3814.9493539067744</v>
      </c>
      <c r="BC120" s="75">
        <v>3640.1397966217828</v>
      </c>
      <c r="BD120" s="75">
        <v>3871.597377454078</v>
      </c>
      <c r="BE120" s="75">
        <v>3581.2216315964533</v>
      </c>
      <c r="BF120" s="75">
        <v>3470.5</v>
      </c>
      <c r="BG120" s="75">
        <v>4755.640341902762</v>
      </c>
    </row>
    <row r="121" spans="1:59" x14ac:dyDescent="0.2">
      <c r="D121" s="11" t="s">
        <v>7</v>
      </c>
      <c r="F121" s="26" t="s">
        <v>8</v>
      </c>
      <c r="G121" s="86">
        <v>5799.9999999999991</v>
      </c>
      <c r="H121" s="86">
        <v>4400</v>
      </c>
      <c r="I121" s="86">
        <v>4099.9999999999991</v>
      </c>
      <c r="J121" s="86">
        <v>4799.9999999999982</v>
      </c>
      <c r="K121" s="86">
        <v>4400</v>
      </c>
      <c r="L121" s="76">
        <v>3856</v>
      </c>
      <c r="M121" s="76">
        <v>5102</v>
      </c>
      <c r="N121" s="76">
        <v>5401</v>
      </c>
      <c r="O121" s="76">
        <v>5443</v>
      </c>
      <c r="P121" s="76">
        <v>6085</v>
      </c>
      <c r="Q121" s="76">
        <v>6489.3499999999995</v>
      </c>
      <c r="R121" s="76">
        <v>6470.3499999999995</v>
      </c>
      <c r="S121" s="76">
        <v>6471.9999999999991</v>
      </c>
      <c r="T121" s="76">
        <v>6472.12</v>
      </c>
      <c r="U121" s="76">
        <v>6479.8</v>
      </c>
      <c r="V121" s="76">
        <v>7000.5007538234986</v>
      </c>
      <c r="W121" s="76">
        <v>8169.422293376002</v>
      </c>
      <c r="X121" s="76">
        <v>8133.7357066095001</v>
      </c>
      <c r="Y121" s="76">
        <v>8252.2691475000011</v>
      </c>
      <c r="Z121" s="76">
        <v>8057.9476569374992</v>
      </c>
      <c r="AA121" s="76">
        <v>7466.8927225688112</v>
      </c>
      <c r="AB121" s="76">
        <v>7871.1244647428503</v>
      </c>
      <c r="AC121" s="76">
        <v>7394.3743840193347</v>
      </c>
      <c r="AD121" s="76">
        <v>8370.5691475000003</v>
      </c>
      <c r="AE121" s="76">
        <v>6770.0047732968887</v>
      </c>
      <c r="AF121" s="76">
        <v>5619.6157869699991</v>
      </c>
      <c r="AG121" s="76">
        <v>4258.678722749999</v>
      </c>
      <c r="AH121" s="76">
        <v>7055.4815289249991</v>
      </c>
      <c r="AI121" s="76">
        <v>7766.5130897500003</v>
      </c>
      <c r="AJ121" s="76">
        <v>7735.33012117</v>
      </c>
      <c r="AK121" s="76">
        <v>8373.2691475000011</v>
      </c>
      <c r="AL121" s="76">
        <v>8373.2691475000011</v>
      </c>
      <c r="AM121" s="76">
        <v>8373.2691475000011</v>
      </c>
      <c r="AN121" s="76">
        <v>8373.2691475000011</v>
      </c>
      <c r="AO121" s="76">
        <v>6534.0696239624349</v>
      </c>
      <c r="AP121" s="76">
        <v>8373.2691475000011</v>
      </c>
      <c r="AQ121" s="76">
        <v>7522.2714133008976</v>
      </c>
      <c r="AR121" s="76">
        <v>8363.850503845395</v>
      </c>
      <c r="AS121" s="76">
        <v>8075.4251860000004</v>
      </c>
      <c r="AT121" s="76">
        <v>7554.1785613749998</v>
      </c>
      <c r="AU121" s="76">
        <v>7204.5679254799888</v>
      </c>
      <c r="AV121" s="76">
        <v>8373.2691475000011</v>
      </c>
      <c r="AW121" s="76">
        <v>8373.2691475000011</v>
      </c>
      <c r="AX121" s="76">
        <v>6835.7505180809549</v>
      </c>
      <c r="AY121" s="76">
        <v>7381.7902052143654</v>
      </c>
      <c r="AZ121" s="76">
        <v>8183.2989755588233</v>
      </c>
      <c r="BA121" s="76">
        <v>8192.1681099225916</v>
      </c>
      <c r="BB121" s="76">
        <v>8373.2691475000011</v>
      </c>
      <c r="BC121" s="76">
        <v>7302.0406549375011</v>
      </c>
      <c r="BD121" s="76">
        <v>8373.2691475000011</v>
      </c>
      <c r="BE121" s="76">
        <v>9745.55163451101</v>
      </c>
      <c r="BF121" s="76">
        <v>8752.430212884974</v>
      </c>
      <c r="BG121" s="76">
        <v>8869.2737950618011</v>
      </c>
    </row>
    <row r="122" spans="1:59" x14ac:dyDescent="0.2">
      <c r="F122" s="26" t="s">
        <v>9</v>
      </c>
      <c r="G122" s="86">
        <v>20639.099256145542</v>
      </c>
      <c r="H122" s="86">
        <v>19985.542673876735</v>
      </c>
      <c r="I122" s="86">
        <v>19499.914949872538</v>
      </c>
      <c r="J122" s="86">
        <v>21403.962720099738</v>
      </c>
      <c r="K122" s="86">
        <v>19512.757296749172</v>
      </c>
      <c r="L122" s="76">
        <v>10994</v>
      </c>
      <c r="M122" s="76">
        <v>15956</v>
      </c>
      <c r="N122" s="76">
        <v>19522</v>
      </c>
      <c r="O122" s="76">
        <v>16421</v>
      </c>
      <c r="P122" s="76">
        <v>21645</v>
      </c>
      <c r="Q122" s="76">
        <v>35878.212399999989</v>
      </c>
      <c r="R122" s="76">
        <v>33561.72</v>
      </c>
      <c r="S122" s="76">
        <v>33316.759999999995</v>
      </c>
      <c r="T122" s="76">
        <v>33293.799999999996</v>
      </c>
      <c r="U122" s="76">
        <v>33073.430999999997</v>
      </c>
      <c r="V122" s="76">
        <v>23979.861557759999</v>
      </c>
      <c r="W122" s="76">
        <v>25354.413966881999</v>
      </c>
      <c r="X122" s="76">
        <v>25494.95338608075</v>
      </c>
      <c r="Y122" s="76">
        <v>25998.746487297249</v>
      </c>
      <c r="Z122" s="76">
        <v>25254.330476387498</v>
      </c>
      <c r="AA122" s="76">
        <v>25435.13263873108</v>
      </c>
      <c r="AB122" s="76">
        <v>25010.635384524488</v>
      </c>
      <c r="AC122" s="76">
        <v>23623.45522405711</v>
      </c>
      <c r="AD122" s="76">
        <v>25826.41360597976</v>
      </c>
      <c r="AE122" s="76">
        <v>22152.231723114208</v>
      </c>
      <c r="AF122" s="76">
        <v>23523.282631797498</v>
      </c>
      <c r="AG122" s="76">
        <v>23076.997458680002</v>
      </c>
      <c r="AH122" s="76">
        <v>25096.3682591</v>
      </c>
      <c r="AI122" s="76">
        <v>24957.010589414997</v>
      </c>
      <c r="AJ122" s="76">
        <v>25787.405092717498</v>
      </c>
      <c r="AK122" s="76">
        <v>25291.885333307673</v>
      </c>
      <c r="AL122" s="76">
        <v>25576.154358472497</v>
      </c>
      <c r="AM122" s="76">
        <v>25153.000880137755</v>
      </c>
      <c r="AN122" s="76">
        <v>25176.437490223416</v>
      </c>
      <c r="AO122" s="76">
        <v>23353.175900766666</v>
      </c>
      <c r="AP122" s="76">
        <v>25306.550932959999</v>
      </c>
      <c r="AQ122" s="76">
        <v>24779.936225593621</v>
      </c>
      <c r="AR122" s="76">
        <v>25095.860521880721</v>
      </c>
      <c r="AS122" s="76">
        <v>25073.858637752382</v>
      </c>
      <c r="AT122" s="76">
        <v>23951.234107975986</v>
      </c>
      <c r="AU122" s="76">
        <v>24403.374927259534</v>
      </c>
      <c r="AV122" s="76">
        <v>25570.375721668803</v>
      </c>
      <c r="AW122" s="76">
        <v>24656.449942006428</v>
      </c>
      <c r="AX122" s="76">
        <v>24108.294956207508</v>
      </c>
      <c r="AY122" s="76">
        <v>23867.731657907891</v>
      </c>
      <c r="AZ122" s="76">
        <v>25077.981478987636</v>
      </c>
      <c r="BA122" s="76">
        <v>25212.262486857497</v>
      </c>
      <c r="BB122" s="76">
        <v>25299.938671636854</v>
      </c>
      <c r="BC122" s="76">
        <v>24515.315687747665</v>
      </c>
      <c r="BD122" s="76">
        <v>25457.848454603798</v>
      </c>
      <c r="BE122" s="76">
        <v>27225.494763285489</v>
      </c>
      <c r="BF122" s="76">
        <v>27334.6926826239</v>
      </c>
      <c r="BG122" s="76">
        <v>28345.764368188167</v>
      </c>
    </row>
    <row r="123" spans="1:59" x14ac:dyDescent="0.2">
      <c r="D123" s="12"/>
      <c r="F123" s="26" t="s">
        <v>6</v>
      </c>
      <c r="G123" s="86">
        <v>3924.1127345045338</v>
      </c>
      <c r="H123" s="86">
        <v>3770.9931023777226</v>
      </c>
      <c r="I123" s="86">
        <v>2843.674849775367</v>
      </c>
      <c r="J123" s="86">
        <v>3809.2730104094253</v>
      </c>
      <c r="K123" s="86">
        <v>2881.9547578070692</v>
      </c>
      <c r="L123" s="76">
        <v>1924</v>
      </c>
      <c r="M123" s="76">
        <v>2246</v>
      </c>
      <c r="N123" s="76">
        <v>2724</v>
      </c>
      <c r="O123" s="76">
        <v>1666</v>
      </c>
      <c r="P123" s="76">
        <v>2292</v>
      </c>
      <c r="Q123" s="76">
        <v>4838.5600000000004</v>
      </c>
      <c r="R123" s="76">
        <v>4639.3600000000006</v>
      </c>
      <c r="S123" s="76">
        <v>4578.741</v>
      </c>
      <c r="T123" s="76">
        <v>4712.7099999999991</v>
      </c>
      <c r="U123" s="76">
        <v>4578.7299999999996</v>
      </c>
      <c r="V123" s="76">
        <v>4214.9259846989999</v>
      </c>
      <c r="W123" s="76">
        <v>5341.3928314524992</v>
      </c>
      <c r="X123" s="76">
        <v>5492.3990633987496</v>
      </c>
      <c r="Y123" s="76">
        <v>5819.4231300000001</v>
      </c>
      <c r="Z123" s="76">
        <v>4782.1103792062495</v>
      </c>
      <c r="AA123" s="76">
        <v>5318.2272310710068</v>
      </c>
      <c r="AB123" s="76">
        <v>5175.1910515533373</v>
      </c>
      <c r="AC123" s="76">
        <v>5162.6117156554974</v>
      </c>
      <c r="AD123" s="76">
        <v>5364.2173652023075</v>
      </c>
      <c r="AE123" s="76">
        <v>5518.9406080137569</v>
      </c>
      <c r="AF123" s="76">
        <v>5533.193877817499</v>
      </c>
      <c r="AG123" s="76">
        <v>4635.6794421750001</v>
      </c>
      <c r="AH123" s="76">
        <v>5443.7719375799998</v>
      </c>
      <c r="AI123" s="76">
        <v>5145.8976747949991</v>
      </c>
      <c r="AJ123" s="76">
        <v>5407.3172093075</v>
      </c>
      <c r="AK123" s="76">
        <v>5766.7493739124993</v>
      </c>
      <c r="AL123" s="76">
        <v>5819.4231300000001</v>
      </c>
      <c r="AM123" s="76">
        <v>5819.4231300000001</v>
      </c>
      <c r="AN123" s="76">
        <v>5333.6430302103827</v>
      </c>
      <c r="AO123" s="76">
        <v>5156.1742387184122</v>
      </c>
      <c r="AP123" s="76">
        <v>5681.7191849732999</v>
      </c>
      <c r="AQ123" s="76">
        <v>5450.1025240291592</v>
      </c>
      <c r="AR123" s="76">
        <v>5350.3606163009563</v>
      </c>
      <c r="AS123" s="76">
        <v>5765.19648048</v>
      </c>
      <c r="AT123" s="76">
        <v>5274.9804043521899</v>
      </c>
      <c r="AU123" s="76">
        <v>5685.3363191795952</v>
      </c>
      <c r="AV123" s="76">
        <v>5819.4231300000001</v>
      </c>
      <c r="AW123" s="76">
        <v>5592.0561950707288</v>
      </c>
      <c r="AX123" s="76">
        <v>5819.4231300000001</v>
      </c>
      <c r="AY123" s="76">
        <v>4901.7458975484533</v>
      </c>
      <c r="AZ123" s="76">
        <v>5678.0970501800002</v>
      </c>
      <c r="BA123" s="76">
        <v>5696.36354046</v>
      </c>
      <c r="BB123" s="76">
        <v>5819.4231300000001</v>
      </c>
      <c r="BC123" s="76">
        <v>5288.6533680692573</v>
      </c>
      <c r="BD123" s="76">
        <v>5819.4231300000001</v>
      </c>
      <c r="BE123" s="76">
        <v>6360.3312916078712</v>
      </c>
      <c r="BF123" s="76">
        <v>6484.8418354708374</v>
      </c>
      <c r="BG123" s="76">
        <v>6158.3742798044514</v>
      </c>
    </row>
    <row r="124" spans="1:59" x14ac:dyDescent="0.2">
      <c r="B124" s="12"/>
      <c r="E124" s="27"/>
      <c r="F124" s="13" t="s">
        <v>10</v>
      </c>
      <c r="G124" s="75">
        <f>SUM(G121:G123)</f>
        <v>30363.211990650077</v>
      </c>
      <c r="H124" s="75">
        <f t="shared" ref="H124" si="456">SUM(H121:H123)</f>
        <v>28156.535776254459</v>
      </c>
      <c r="I124" s="75">
        <f t="shared" ref="I124" si="457">SUM(I121:I123)</f>
        <v>26443.589799647903</v>
      </c>
      <c r="J124" s="75">
        <f t="shared" ref="J124" si="458">SUM(J121:J123)</f>
        <v>30013.235730509161</v>
      </c>
      <c r="K124" s="75">
        <f t="shared" ref="K124" si="459">SUM(K121:K123)</f>
        <v>26794.712054556243</v>
      </c>
      <c r="L124" s="75">
        <f t="shared" ref="L124" si="460">SUM(L121:L123)</f>
        <v>16774</v>
      </c>
      <c r="M124" s="75">
        <f t="shared" ref="M124" si="461">SUM(M121:M123)</f>
        <v>23304</v>
      </c>
      <c r="N124" s="75">
        <f t="shared" ref="N124" si="462">SUM(N121:N123)</f>
        <v>27647</v>
      </c>
      <c r="O124" s="75">
        <f t="shared" ref="O124" si="463">SUM(O121:O123)</f>
        <v>23530</v>
      </c>
      <c r="P124" s="75">
        <f t="shared" ref="P124" si="464">SUM(P121:P123)</f>
        <v>30022</v>
      </c>
      <c r="Q124" s="75">
        <f t="shared" ref="Q124" si="465">SUM(Q121:Q123)</f>
        <v>47206.122399999986</v>
      </c>
      <c r="R124" s="75">
        <f t="shared" ref="R124" si="466">SUM(R121:R123)</f>
        <v>44671.43</v>
      </c>
      <c r="S124" s="75">
        <f t="shared" ref="S124" si="467">SUM(S121:S123)</f>
        <v>44367.500999999997</v>
      </c>
      <c r="T124" s="75">
        <f t="shared" ref="T124" si="468">SUM(T121:T123)</f>
        <v>44478.63</v>
      </c>
      <c r="U124" s="75">
        <f t="shared" ref="U124" si="469">SUM(U121:U123)</f>
        <v>44131.960999999996</v>
      </c>
      <c r="V124" s="75">
        <f t="shared" ref="V124" si="470">SUM(V121:V123)</f>
        <v>35195.288296282502</v>
      </c>
      <c r="W124" s="75">
        <f t="shared" ref="W124" si="471">SUM(W121:W123)</f>
        <v>38865.229091710498</v>
      </c>
      <c r="X124" s="75">
        <f t="shared" ref="X124" si="472">SUM(X121:X123)</f>
        <v>39121.088156088997</v>
      </c>
      <c r="Y124" s="75">
        <f t="shared" ref="Y124" si="473">SUM(Y121:Y123)</f>
        <v>40070.438764797254</v>
      </c>
      <c r="Z124" s="75">
        <f t="shared" ref="Z124" si="474">SUM(Z121:Z123)</f>
        <v>38094.388512531244</v>
      </c>
      <c r="AA124" s="75">
        <f t="shared" ref="AA124" si="475">SUM(AA121:AA123)</f>
        <v>38220.252592370904</v>
      </c>
      <c r="AB124" s="75">
        <f t="shared" ref="AB124" si="476">SUM(AB121:AB123)</f>
        <v>38056.950900820681</v>
      </c>
      <c r="AC124" s="75">
        <f t="shared" ref="AC124" si="477">SUM(AC121:AC123)</f>
        <v>36180.441323731939</v>
      </c>
      <c r="AD124" s="75">
        <f t="shared" ref="AD124" si="478">SUM(AD121:AD123)</f>
        <v>39561.200118682063</v>
      </c>
      <c r="AE124" s="75">
        <f t="shared" ref="AE124" si="479">SUM(AE121:AE123)</f>
        <v>34441.177104424853</v>
      </c>
      <c r="AF124" s="75">
        <f t="shared" ref="AF124" si="480">SUM(AF121:AF123)</f>
        <v>34676.092296584997</v>
      </c>
      <c r="AG124" s="75">
        <f t="shared" ref="AG124" si="481">SUM(AG121:AG123)</f>
        <v>31971.355623604999</v>
      </c>
      <c r="AH124" s="75">
        <f t="shared" ref="AH124" si="482">SUM(AH121:AH123)</f>
        <v>37595.621725605</v>
      </c>
      <c r="AI124" s="75">
        <f t="shared" ref="AI124" si="483">SUM(AI121:AI123)</f>
        <v>37869.421353959995</v>
      </c>
      <c r="AJ124" s="75">
        <f t="shared" ref="AJ124" si="484">SUM(AJ121:AJ123)</f>
        <v>38930.052423194997</v>
      </c>
      <c r="AK124" s="75">
        <f t="shared" ref="AK124" si="485">SUM(AK121:AK123)</f>
        <v>39431.903854720171</v>
      </c>
      <c r="AL124" s="75">
        <f t="shared" ref="AL124" si="486">SUM(AL121:AL123)</f>
        <v>39768.846635972499</v>
      </c>
      <c r="AM124" s="75">
        <f t="shared" ref="AM124" si="487">SUM(AM121:AM123)</f>
        <v>39345.693157637761</v>
      </c>
      <c r="AN124" s="75">
        <f t="shared" ref="AN124" si="488">SUM(AN121:AN123)</f>
        <v>38883.349667933799</v>
      </c>
      <c r="AO124" s="75">
        <f t="shared" ref="AO124" si="489">SUM(AO121:AO123)</f>
        <v>35043.419763447513</v>
      </c>
      <c r="AP124" s="75">
        <f t="shared" ref="AP124" si="490">SUM(AP121:AP123)</f>
        <v>39361.539265433297</v>
      </c>
      <c r="AQ124" s="75">
        <f t="shared" ref="AQ124" si="491">SUM(AQ121:AQ123)</f>
        <v>37752.310162923677</v>
      </c>
      <c r="AR124" s="75">
        <f t="shared" ref="AR124" si="492">SUM(AR121:AR123)</f>
        <v>38810.071642027069</v>
      </c>
      <c r="AS124" s="75">
        <f t="shared" ref="AS124" si="493">SUM(AS121:AS123)</f>
        <v>38914.480304232384</v>
      </c>
      <c r="AT124" s="75">
        <f t="shared" ref="AT124" si="494">SUM(AT121:AT123)</f>
        <v>36780.393073703177</v>
      </c>
      <c r="AU124" s="75">
        <f t="shared" ref="AU124" si="495">SUM(AU121:AU123)</f>
        <v>37293.279171919115</v>
      </c>
      <c r="AV124" s="75">
        <f t="shared" ref="AV124" si="496">SUM(AV121:AV123)</f>
        <v>39763.067999168808</v>
      </c>
      <c r="AW124" s="75">
        <f t="shared" ref="AW124" si="497">SUM(AW121:AW123)</f>
        <v>38621.775284577154</v>
      </c>
      <c r="AX124" s="75">
        <f t="shared" ref="AX124" si="498">SUM(AX121:AX123)</f>
        <v>36763.468604288464</v>
      </c>
      <c r="AY124" s="75">
        <f t="shared" ref="AY124" si="499">SUM(AY121:AY123)</f>
        <v>36151.267760670708</v>
      </c>
      <c r="AZ124" s="75">
        <f t="shared" ref="AZ124" si="500">SUM(AZ121:AZ123)</f>
        <v>38939.377504726464</v>
      </c>
      <c r="BA124" s="75">
        <f t="shared" ref="BA124" si="501">SUM(BA121:BA123)</f>
        <v>39100.794137240089</v>
      </c>
      <c r="BB124" s="75">
        <f t="shared" ref="BB124" si="502">SUM(BB121:BB123)</f>
        <v>39492.630949136859</v>
      </c>
      <c r="BC124" s="75">
        <f t="shared" ref="BC124" si="503">SUM(BC121:BC123)</f>
        <v>37106.009710754421</v>
      </c>
      <c r="BD124" s="75">
        <f t="shared" ref="BD124" si="504">SUM(BD121:BD123)</f>
        <v>39650.5407321038</v>
      </c>
      <c r="BE124" s="75">
        <f t="shared" ref="BE124" si="505">SUM(BE121:BE123)</f>
        <v>43331.377689404369</v>
      </c>
      <c r="BF124" s="75">
        <f t="shared" ref="BF124" si="506">SUM(BF121:BF123)</f>
        <v>42571.964730979715</v>
      </c>
      <c r="BG124" s="75">
        <f t="shared" ref="BG124" si="507">SUM(BG121:BG123)</f>
        <v>43373.412443054418</v>
      </c>
    </row>
    <row r="125" spans="1:59" x14ac:dyDescent="0.2">
      <c r="D125" s="11" t="s">
        <v>11</v>
      </c>
      <c r="F125" s="26" t="s">
        <v>6</v>
      </c>
      <c r="G125" s="84">
        <v>600.00000000000011</v>
      </c>
      <c r="H125" s="84">
        <v>700</v>
      </c>
      <c r="I125" s="84">
        <v>500.00000000000006</v>
      </c>
      <c r="J125" s="84">
        <v>700</v>
      </c>
      <c r="K125" s="84">
        <v>500.00000000000006</v>
      </c>
      <c r="L125" s="84">
        <v>1685.5300000000002</v>
      </c>
      <c r="M125" s="84">
        <v>1685.5300000000002</v>
      </c>
      <c r="N125" s="84">
        <v>1685.5300000000002</v>
      </c>
      <c r="O125" s="84">
        <v>1685.5300000000002</v>
      </c>
      <c r="P125" s="84">
        <v>1685.5300000000002</v>
      </c>
      <c r="Q125" s="84">
        <v>1685.5300000000002</v>
      </c>
      <c r="R125" s="84">
        <v>1685.5300000000002</v>
      </c>
      <c r="S125" s="84">
        <v>1685.5300000000002</v>
      </c>
      <c r="T125" s="84">
        <v>1685.5300000000002</v>
      </c>
      <c r="U125" s="75">
        <v>1685.5300000000002</v>
      </c>
      <c r="V125" s="75">
        <v>1685.5300000000002</v>
      </c>
      <c r="W125" s="75">
        <v>1685.5300000000002</v>
      </c>
      <c r="X125" s="75">
        <v>1685.5300000000002</v>
      </c>
      <c r="Y125" s="75">
        <v>1685.5300000000002</v>
      </c>
      <c r="Z125" s="75">
        <v>1685.5300000000002</v>
      </c>
      <c r="AA125" s="75">
        <v>1685.5300000000002</v>
      </c>
      <c r="AB125" s="75">
        <v>1685.5300000000002</v>
      </c>
      <c r="AC125" s="75">
        <v>1685.5300000000002</v>
      </c>
      <c r="AD125" s="75">
        <v>1685.5300000000002</v>
      </c>
      <c r="AE125" s="75">
        <v>1685.5300000000002</v>
      </c>
      <c r="AF125" s="75">
        <v>1685.5000000000002</v>
      </c>
      <c r="AG125" s="75">
        <v>1685.5000000000002</v>
      </c>
      <c r="AH125" s="75">
        <v>1685.5000000000002</v>
      </c>
      <c r="AI125" s="75">
        <v>1685.5000000000002</v>
      </c>
      <c r="AJ125" s="75">
        <v>1685.5000000000002</v>
      </c>
      <c r="AK125" s="75">
        <v>1106.8381777777779</v>
      </c>
      <c r="AL125" s="75">
        <v>1106.8381777777779</v>
      </c>
      <c r="AM125" s="75">
        <v>1106.8381777777779</v>
      </c>
      <c r="AN125" s="75">
        <v>1106.8381777777779</v>
      </c>
      <c r="AO125" s="75">
        <v>1106.8381777777779</v>
      </c>
      <c r="AP125" s="75">
        <v>1099.7493777777779</v>
      </c>
      <c r="AQ125" s="75">
        <v>1099.278177777778</v>
      </c>
      <c r="AR125" s="75">
        <v>1099.278177777778</v>
      </c>
      <c r="AS125" s="75">
        <v>1099.278177777778</v>
      </c>
      <c r="AT125" s="75">
        <v>1099.278177777778</v>
      </c>
      <c r="AU125" s="75">
        <v>1099.5400000000002</v>
      </c>
      <c r="AV125" s="75">
        <v>1099.5400000000002</v>
      </c>
      <c r="AW125" s="75">
        <v>1099.5400000000002</v>
      </c>
      <c r="AX125" s="75">
        <v>1099.5400000000002</v>
      </c>
      <c r="AY125" s="75">
        <v>1099.5400000000002</v>
      </c>
      <c r="AZ125" s="75">
        <v>1099.5400000000002</v>
      </c>
      <c r="BA125" s="75">
        <v>1099.5400000000002</v>
      </c>
      <c r="BB125" s="75">
        <v>1099.5400000000002</v>
      </c>
      <c r="BC125" s="75">
        <v>1099.5400000000002</v>
      </c>
      <c r="BD125" s="75">
        <v>1099.5400000000002</v>
      </c>
      <c r="BE125" s="75">
        <v>2547.9142242044959</v>
      </c>
      <c r="BF125" s="75">
        <v>2516.0394015316915</v>
      </c>
      <c r="BG125" s="75">
        <v>2476.0297470815158</v>
      </c>
    </row>
    <row r="126" spans="1:59" x14ac:dyDescent="0.2">
      <c r="B126" s="11" t="s">
        <v>32</v>
      </c>
      <c r="D126" s="11" t="s">
        <v>12</v>
      </c>
      <c r="F126" s="26" t="s">
        <v>8</v>
      </c>
      <c r="G126" s="86">
        <v>19897.212296688405</v>
      </c>
      <c r="H126" s="86">
        <v>20347.714813574912</v>
      </c>
      <c r="I126" s="86">
        <v>19208.103710466086</v>
      </c>
      <c r="J126" s="86">
        <v>25088.694871664688</v>
      </c>
      <c r="K126" s="86">
        <v>19978.036212914663</v>
      </c>
      <c r="L126" s="76">
        <v>11486</v>
      </c>
      <c r="M126" s="76">
        <v>13132</v>
      </c>
      <c r="N126" s="76">
        <v>14028</v>
      </c>
      <c r="O126" s="76">
        <v>13960</v>
      </c>
      <c r="P126" s="76">
        <v>13346</v>
      </c>
      <c r="Q126" s="76">
        <v>17445.07</v>
      </c>
      <c r="R126" s="76">
        <v>15853.23</v>
      </c>
      <c r="S126" s="76">
        <v>16093.869999999997</v>
      </c>
      <c r="T126" s="76">
        <v>16158.14</v>
      </c>
      <c r="U126" s="76">
        <v>16904.39</v>
      </c>
      <c r="V126" s="76">
        <v>25916.991364166668</v>
      </c>
      <c r="W126" s="76">
        <v>26124.988339166666</v>
      </c>
      <c r="X126" s="76">
        <v>27330.301639166664</v>
      </c>
      <c r="Y126" s="76">
        <v>27374.97226416667</v>
      </c>
      <c r="Z126" s="76">
        <v>27127.675214166669</v>
      </c>
      <c r="AA126" s="76">
        <v>26622.478685950577</v>
      </c>
      <c r="AB126" s="76">
        <v>26585.894942659674</v>
      </c>
      <c r="AC126" s="76">
        <v>25657.534438878076</v>
      </c>
      <c r="AD126" s="76">
        <v>26351.246963925012</v>
      </c>
      <c r="AE126" s="76">
        <v>26142.711467432335</v>
      </c>
      <c r="AF126" s="76">
        <v>26137.297362120837</v>
      </c>
      <c r="AG126" s="76">
        <v>24013.91861644667</v>
      </c>
      <c r="AH126" s="76">
        <v>26264.28296916667</v>
      </c>
      <c r="AI126" s="76">
        <v>26729.038229012505</v>
      </c>
      <c r="AJ126" s="76">
        <v>26754.515251908335</v>
      </c>
      <c r="AK126" s="76">
        <v>27058.132232317163</v>
      </c>
      <c r="AL126" s="76">
        <v>27241.743897961675</v>
      </c>
      <c r="AM126" s="76">
        <v>26859.624238314831</v>
      </c>
      <c r="AN126" s="76">
        <v>26128.733952272327</v>
      </c>
      <c r="AO126" s="76">
        <v>26195.933710047371</v>
      </c>
      <c r="AP126" s="76">
        <v>27051.056245480828</v>
      </c>
      <c r="AQ126" s="76">
        <v>26643.286818234301</v>
      </c>
      <c r="AR126" s="76">
        <v>27043.513442720505</v>
      </c>
      <c r="AS126" s="76">
        <v>26433.758300914014</v>
      </c>
      <c r="AT126" s="76">
        <v>25716.411653684616</v>
      </c>
      <c r="AU126" s="76">
        <v>26398.771423103688</v>
      </c>
      <c r="AV126" s="76">
        <v>27363.245426760899</v>
      </c>
      <c r="AW126" s="76">
        <v>26572.889026664972</v>
      </c>
      <c r="AX126" s="76">
        <v>26475.337763155825</v>
      </c>
      <c r="AY126" s="76">
        <v>25863.813182636033</v>
      </c>
      <c r="AZ126" s="76">
        <v>25910.800036587891</v>
      </c>
      <c r="BA126" s="76">
        <v>26197.409249020497</v>
      </c>
      <c r="BB126" s="76">
        <v>27088.498721759599</v>
      </c>
      <c r="BC126" s="76">
        <v>26075.738193655186</v>
      </c>
      <c r="BD126" s="76">
        <v>27305.276023671751</v>
      </c>
      <c r="BE126" s="76">
        <v>31269.120992936372</v>
      </c>
      <c r="BF126" s="76">
        <v>31539.192823779184</v>
      </c>
      <c r="BG126" s="76">
        <v>30329.39599821364</v>
      </c>
    </row>
    <row r="127" spans="1:59" x14ac:dyDescent="0.2">
      <c r="F127" s="26" t="s">
        <v>9</v>
      </c>
      <c r="G127" s="86">
        <v>100</v>
      </c>
      <c r="H127" s="86">
        <v>100</v>
      </c>
      <c r="I127" s="86">
        <v>100</v>
      </c>
      <c r="J127" s="86">
        <v>100</v>
      </c>
      <c r="K127" s="86">
        <v>100</v>
      </c>
      <c r="L127" s="76">
        <v>248</v>
      </c>
      <c r="M127" s="76">
        <v>269</v>
      </c>
      <c r="N127" s="76">
        <v>291</v>
      </c>
      <c r="O127" s="76">
        <v>229</v>
      </c>
      <c r="P127" s="76">
        <v>273</v>
      </c>
      <c r="Q127" s="76">
        <v>442.11</v>
      </c>
      <c r="R127" s="76">
        <v>429.18</v>
      </c>
      <c r="S127" s="76">
        <v>408.25000000000006</v>
      </c>
      <c r="T127" s="76">
        <v>433.45</v>
      </c>
      <c r="U127" s="76">
        <v>408.25000000000006</v>
      </c>
      <c r="V127" s="76">
        <v>1346.346055</v>
      </c>
      <c r="W127" s="76">
        <v>1295.9670133333334</v>
      </c>
      <c r="X127" s="76">
        <v>1356.584821666667</v>
      </c>
      <c r="Y127" s="76">
        <v>1359.769821666667</v>
      </c>
      <c r="Z127" s="76">
        <v>1357.324821666667</v>
      </c>
      <c r="AA127" s="76">
        <v>1357.5779677170431</v>
      </c>
      <c r="AB127" s="76">
        <v>1357.0293330420639</v>
      </c>
      <c r="AC127" s="76">
        <v>1317.5244532301122</v>
      </c>
      <c r="AD127" s="76">
        <v>1358.8701741416078</v>
      </c>
      <c r="AE127" s="76">
        <v>1349.3386212468886</v>
      </c>
      <c r="AF127" s="76">
        <v>1355.9987927600002</v>
      </c>
      <c r="AG127" s="76">
        <v>1269.0596764475001</v>
      </c>
      <c r="AH127" s="76">
        <v>1358.7165691666669</v>
      </c>
      <c r="AI127" s="76">
        <v>1347.6331622133334</v>
      </c>
      <c r="AJ127" s="76">
        <v>1359.769821666667</v>
      </c>
      <c r="AK127" s="76">
        <v>1359.7485001666669</v>
      </c>
      <c r="AL127" s="76">
        <v>1359.769821666667</v>
      </c>
      <c r="AM127" s="76">
        <v>1359.769821666667</v>
      </c>
      <c r="AN127" s="76">
        <v>1358.7408831666669</v>
      </c>
      <c r="AO127" s="76">
        <v>1337.559298195931</v>
      </c>
      <c r="AP127" s="76">
        <v>1354.2886195233339</v>
      </c>
      <c r="AQ127" s="76">
        <v>1359.769821666667</v>
      </c>
      <c r="AR127" s="76">
        <v>1359.769821666667</v>
      </c>
      <c r="AS127" s="76">
        <v>1359.769821666667</v>
      </c>
      <c r="AT127" s="76">
        <v>1313.8264298298311</v>
      </c>
      <c r="AU127" s="76">
        <v>1359.769821666667</v>
      </c>
      <c r="AV127" s="76">
        <v>1359.769821666667</v>
      </c>
      <c r="AW127" s="76">
        <v>1358.8345506238327</v>
      </c>
      <c r="AX127" s="76">
        <v>1352.0843292714899</v>
      </c>
      <c r="AY127" s="76">
        <v>1307.6648897928599</v>
      </c>
      <c r="AZ127" s="76">
        <v>1359.0267418309234</v>
      </c>
      <c r="BA127" s="76">
        <v>1359.4330394547294</v>
      </c>
      <c r="BB127" s="76">
        <v>1359.3718128152843</v>
      </c>
      <c r="BC127" s="76">
        <v>1346.2491297428805</v>
      </c>
      <c r="BD127" s="76">
        <v>1359.6387494298676</v>
      </c>
      <c r="BE127" s="76">
        <v>1390.576521239308</v>
      </c>
      <c r="BF127" s="76">
        <v>1428.8523425229534</v>
      </c>
      <c r="BG127" s="76">
        <v>1456.772779889805</v>
      </c>
    </row>
    <row r="128" spans="1:59" x14ac:dyDescent="0.2">
      <c r="F128" s="26" t="s">
        <v>6</v>
      </c>
      <c r="G128" s="86">
        <v>15600</v>
      </c>
      <c r="H128" s="86">
        <v>16600</v>
      </c>
      <c r="I128" s="86">
        <v>15300.000000000002</v>
      </c>
      <c r="J128" s="86">
        <v>19900</v>
      </c>
      <c r="K128" s="86">
        <v>13400</v>
      </c>
      <c r="L128" s="76">
        <v>4622</v>
      </c>
      <c r="M128" s="76">
        <v>4806</v>
      </c>
      <c r="N128" s="76">
        <v>5760</v>
      </c>
      <c r="O128" s="76">
        <v>5379</v>
      </c>
      <c r="P128" s="76">
        <v>5689</v>
      </c>
      <c r="Q128" s="76">
        <v>8684.2999999999993</v>
      </c>
      <c r="R128" s="76">
        <v>8092.9600000000009</v>
      </c>
      <c r="S128" s="76">
        <v>8287.7000000000007</v>
      </c>
      <c r="T128" s="76">
        <v>8447.8700000000008</v>
      </c>
      <c r="U128" s="76">
        <v>8121.74</v>
      </c>
      <c r="V128" s="76">
        <v>6680.4411341666664</v>
      </c>
      <c r="W128" s="76">
        <v>6614.4785675000003</v>
      </c>
      <c r="X128" s="76">
        <v>6693.3544091666672</v>
      </c>
      <c r="Y128" s="76">
        <v>6693.3544091666672</v>
      </c>
      <c r="Z128" s="76">
        <v>6693.3544091666672</v>
      </c>
      <c r="AA128" s="76">
        <v>6693.3544091666672</v>
      </c>
      <c r="AB128" s="76">
        <v>6693.3544091666672</v>
      </c>
      <c r="AC128" s="76">
        <v>6687.5329788243753</v>
      </c>
      <c r="AD128" s="76">
        <v>6693.3544091666672</v>
      </c>
      <c r="AE128" s="76">
        <v>6693.3544091666672</v>
      </c>
      <c r="AF128" s="76">
        <v>6693.3544091666672</v>
      </c>
      <c r="AG128" s="76">
        <v>6635.6180724291662</v>
      </c>
      <c r="AH128" s="76">
        <v>6693.3544091666672</v>
      </c>
      <c r="AI128" s="76">
        <v>6693.3544091666672</v>
      </c>
      <c r="AJ128" s="76">
        <v>6693.0932809500009</v>
      </c>
      <c r="AK128" s="76">
        <v>6693.3544091666672</v>
      </c>
      <c r="AL128" s="76">
        <v>6693.3544091666672</v>
      </c>
      <c r="AM128" s="76">
        <v>6693.3544091666672</v>
      </c>
      <c r="AN128" s="76">
        <v>6679.4471212549897</v>
      </c>
      <c r="AO128" s="76">
        <v>6639.0335604555912</v>
      </c>
      <c r="AP128" s="76">
        <v>6693.3544091666672</v>
      </c>
      <c r="AQ128" s="76">
        <v>6693.3544091666672</v>
      </c>
      <c r="AR128" s="76">
        <v>6693.3544091666672</v>
      </c>
      <c r="AS128" s="76">
        <v>6693.3544091666672</v>
      </c>
      <c r="AT128" s="76">
        <v>6510.1150540020235</v>
      </c>
      <c r="AU128" s="76">
        <v>6693.3544091666672</v>
      </c>
      <c r="AV128" s="76">
        <v>6693.3544091666672</v>
      </c>
      <c r="AW128" s="76">
        <v>6693.3544091666672</v>
      </c>
      <c r="AX128" s="76">
        <v>6693.3544091666672</v>
      </c>
      <c r="AY128" s="76">
        <v>6503.0714477433758</v>
      </c>
      <c r="AZ128" s="76">
        <v>6693.3544091666672</v>
      </c>
      <c r="BA128" s="76">
        <v>6693.3544091666672</v>
      </c>
      <c r="BB128" s="76">
        <v>6693.3544091666672</v>
      </c>
      <c r="BC128" s="76">
        <v>6690.7395406666674</v>
      </c>
      <c r="BD128" s="76">
        <v>6693.3544091666672</v>
      </c>
      <c r="BE128" s="76">
        <v>7921.2215882007531</v>
      </c>
      <c r="BF128" s="76">
        <v>8426.0617831396194</v>
      </c>
      <c r="BG128" s="76">
        <v>7806.0421182007276</v>
      </c>
    </row>
    <row r="129" spans="1:59" x14ac:dyDescent="0.2">
      <c r="F129" s="13" t="s">
        <v>10</v>
      </c>
      <c r="G129" s="75">
        <f>SUM(G126:G128)</f>
        <v>35597.212296688405</v>
      </c>
      <c r="H129" s="75">
        <f t="shared" ref="H129" si="508">SUM(H126:H128)</f>
        <v>37047.714813574916</v>
      </c>
      <c r="I129" s="75">
        <f t="shared" ref="I129" si="509">SUM(I126:I128)</f>
        <v>34608.103710466086</v>
      </c>
      <c r="J129" s="75">
        <f t="shared" ref="J129" si="510">SUM(J126:J128)</f>
        <v>45088.694871664688</v>
      </c>
      <c r="K129" s="75">
        <f t="shared" ref="K129" si="511">SUM(K126:K128)</f>
        <v>33478.036212914667</v>
      </c>
      <c r="L129" s="75">
        <f t="shared" ref="L129" si="512">SUM(L126:L128)</f>
        <v>16356</v>
      </c>
      <c r="M129" s="75">
        <f t="shared" ref="M129" si="513">SUM(M126:M128)</f>
        <v>18207</v>
      </c>
      <c r="N129" s="75">
        <f t="shared" ref="N129" si="514">SUM(N126:N128)</f>
        <v>20079</v>
      </c>
      <c r="O129" s="75">
        <f t="shared" ref="O129" si="515">SUM(O126:O128)</f>
        <v>19568</v>
      </c>
      <c r="P129" s="75">
        <f t="shared" ref="P129" si="516">SUM(P126:P128)</f>
        <v>19308</v>
      </c>
      <c r="Q129" s="75">
        <f t="shared" ref="Q129" si="517">SUM(Q126:Q128)</f>
        <v>26571.48</v>
      </c>
      <c r="R129" s="75">
        <f t="shared" ref="R129" si="518">SUM(R126:R128)</f>
        <v>24375.370000000003</v>
      </c>
      <c r="S129" s="75">
        <f t="shared" ref="S129" si="519">SUM(S126:S128)</f>
        <v>24789.82</v>
      </c>
      <c r="T129" s="75">
        <f t="shared" ref="T129" si="520">SUM(T126:T128)</f>
        <v>25039.46</v>
      </c>
      <c r="U129" s="75">
        <f t="shared" ref="U129" si="521">SUM(U126:U128)</f>
        <v>25434.379999999997</v>
      </c>
      <c r="V129" s="75">
        <f t="shared" ref="V129" si="522">SUM(V126:V128)</f>
        <v>33943.77855333333</v>
      </c>
      <c r="W129" s="75">
        <f t="shared" ref="W129" si="523">SUM(W126:W128)</f>
        <v>34035.433920000003</v>
      </c>
      <c r="X129" s="75">
        <f t="shared" ref="X129" si="524">SUM(X126:X128)</f>
        <v>35380.240870000001</v>
      </c>
      <c r="Y129" s="75">
        <f t="shared" ref="Y129" si="525">SUM(Y126:Y128)</f>
        <v>35428.096495000005</v>
      </c>
      <c r="Z129" s="75">
        <f t="shared" ref="Z129" si="526">SUM(Z126:Z128)</f>
        <v>35178.354445000004</v>
      </c>
      <c r="AA129" s="75">
        <f t="shared" ref="AA129" si="527">SUM(AA126:AA128)</f>
        <v>34673.41106283429</v>
      </c>
      <c r="AB129" s="75">
        <f t="shared" ref="AB129" si="528">SUM(AB126:AB128)</f>
        <v>34636.278684868405</v>
      </c>
      <c r="AC129" s="75">
        <f t="shared" ref="AC129" si="529">SUM(AC126:AC128)</f>
        <v>33662.591870932563</v>
      </c>
      <c r="AD129" s="75">
        <f t="shared" ref="AD129" si="530">SUM(AD126:AD128)</f>
        <v>34403.47154723329</v>
      </c>
      <c r="AE129" s="75">
        <f t="shared" ref="AE129" si="531">SUM(AE126:AE128)</f>
        <v>34185.404497845891</v>
      </c>
      <c r="AF129" s="75">
        <f t="shared" ref="AF129" si="532">SUM(AF126:AF128)</f>
        <v>34186.650564047508</v>
      </c>
      <c r="AG129" s="75">
        <f t="shared" ref="AG129" si="533">SUM(AG126:AG128)</f>
        <v>31918.596365323338</v>
      </c>
      <c r="AH129" s="75">
        <f t="shared" ref="AH129" si="534">SUM(AH126:AH128)</f>
        <v>34316.353947500007</v>
      </c>
      <c r="AI129" s="75">
        <f t="shared" ref="AI129" si="535">SUM(AI126:AI128)</f>
        <v>34770.025800392505</v>
      </c>
      <c r="AJ129" s="75">
        <f t="shared" ref="AJ129" si="536">SUM(AJ126:AJ128)</f>
        <v>34807.378354525004</v>
      </c>
      <c r="AK129" s="75">
        <f t="shared" ref="AK129" si="537">SUM(AK126:AK128)</f>
        <v>35111.235141650497</v>
      </c>
      <c r="AL129" s="75">
        <f t="shared" ref="AL129" si="538">SUM(AL126:AL128)</f>
        <v>35294.868128795009</v>
      </c>
      <c r="AM129" s="75">
        <f t="shared" ref="AM129" si="539">SUM(AM126:AM128)</f>
        <v>34912.748469148166</v>
      </c>
      <c r="AN129" s="75">
        <f t="shared" ref="AN129" si="540">SUM(AN126:AN128)</f>
        <v>34166.921956693979</v>
      </c>
      <c r="AO129" s="75">
        <f t="shared" ref="AO129" si="541">SUM(AO126:AO128)</f>
        <v>34172.526568698893</v>
      </c>
      <c r="AP129" s="75">
        <f t="shared" ref="AP129" si="542">SUM(AP126:AP128)</f>
        <v>35098.699274170831</v>
      </c>
      <c r="AQ129" s="75">
        <f t="shared" ref="AQ129" si="543">SUM(AQ126:AQ128)</f>
        <v>34696.411049067639</v>
      </c>
      <c r="AR129" s="75">
        <f t="shared" ref="AR129" si="544">SUM(AR126:AR128)</f>
        <v>35096.637673553843</v>
      </c>
      <c r="AS129" s="75">
        <f t="shared" ref="AS129" si="545">SUM(AS126:AS128)</f>
        <v>34486.882531747353</v>
      </c>
      <c r="AT129" s="75">
        <f t="shared" ref="AT129" si="546">SUM(AT126:AT128)</f>
        <v>33540.353137516468</v>
      </c>
      <c r="AU129" s="75">
        <f t="shared" ref="AU129" si="547">SUM(AU126:AU128)</f>
        <v>34451.895653937027</v>
      </c>
      <c r="AV129" s="75">
        <f t="shared" ref="AV129" si="548">SUM(AV126:AV128)</f>
        <v>35416.369657594238</v>
      </c>
      <c r="AW129" s="75">
        <f t="shared" ref="AW129" si="549">SUM(AW126:AW128)</f>
        <v>34625.077986455472</v>
      </c>
      <c r="AX129" s="75">
        <f t="shared" ref="AX129" si="550">SUM(AX126:AX128)</f>
        <v>34520.77650159398</v>
      </c>
      <c r="AY129" s="75">
        <f t="shared" ref="AY129" si="551">SUM(AY126:AY128)</f>
        <v>33674.549520172266</v>
      </c>
      <c r="AZ129" s="75">
        <f t="shared" ref="AZ129" si="552">SUM(AZ126:AZ128)</f>
        <v>33963.181187585484</v>
      </c>
      <c r="BA129" s="75">
        <f t="shared" ref="BA129" si="553">SUM(BA126:BA128)</f>
        <v>34250.196697641892</v>
      </c>
      <c r="BB129" s="75">
        <f t="shared" ref="BB129" si="554">SUM(BB126:BB128)</f>
        <v>35141.224943741552</v>
      </c>
      <c r="BC129" s="75">
        <f t="shared" ref="BC129" si="555">SUM(BC126:BC128)</f>
        <v>34112.726864064738</v>
      </c>
      <c r="BD129" s="75">
        <f t="shared" ref="BD129" si="556">SUM(BD126:BD128)</f>
        <v>35358.26918226829</v>
      </c>
      <c r="BE129" s="75">
        <f t="shared" ref="BE129" si="557">SUM(BE126:BE128)</f>
        <v>40580.919102376436</v>
      </c>
      <c r="BF129" s="75">
        <f t="shared" ref="BF129" si="558">SUM(BF126:BF128)</f>
        <v>41394.106949441761</v>
      </c>
      <c r="BG129" s="75">
        <f t="shared" ref="BG129" si="559">SUM(BG126:BG128)</f>
        <v>39592.210896304176</v>
      </c>
    </row>
    <row r="130" spans="1:59" x14ac:dyDescent="0.2">
      <c r="D130" s="11" t="s">
        <v>13</v>
      </c>
      <c r="F130" s="26" t="s">
        <v>8</v>
      </c>
      <c r="G130" s="84">
        <v>5704.8228417855753</v>
      </c>
      <c r="H130" s="84">
        <v>6615.5472089927498</v>
      </c>
      <c r="I130" s="84">
        <v>6433.4023355513127</v>
      </c>
      <c r="J130" s="84">
        <v>6959.598636604348</v>
      </c>
      <c r="K130" s="84">
        <v>5886.9677152270087</v>
      </c>
      <c r="L130" s="75">
        <v>4676</v>
      </c>
      <c r="M130" s="75">
        <v>5857</v>
      </c>
      <c r="N130" s="75">
        <v>5593</v>
      </c>
      <c r="O130" s="75">
        <v>6306</v>
      </c>
      <c r="P130" s="75">
        <v>5822</v>
      </c>
      <c r="Q130" s="75">
        <v>22371.77</v>
      </c>
      <c r="R130" s="75">
        <v>19474.240000000002</v>
      </c>
      <c r="S130" s="75">
        <v>19166.77</v>
      </c>
      <c r="T130" s="75">
        <v>19392.23</v>
      </c>
      <c r="U130" s="75">
        <v>22916.81</v>
      </c>
      <c r="V130" s="75">
        <v>14720.405999999999</v>
      </c>
      <c r="W130" s="75">
        <v>14763.511499999999</v>
      </c>
      <c r="X130" s="75">
        <v>14913.291999999999</v>
      </c>
      <c r="Y130" s="75">
        <v>14967.977999999997</v>
      </c>
      <c r="Z130" s="75">
        <v>14993.177999999998</v>
      </c>
      <c r="AA130" s="75">
        <v>10448.261333333332</v>
      </c>
      <c r="AB130" s="75">
        <v>10521.863999999998</v>
      </c>
      <c r="AC130" s="75">
        <v>10896.611499999997</v>
      </c>
      <c r="AD130" s="75">
        <v>10911.863999999998</v>
      </c>
      <c r="AE130" s="75">
        <v>10829.588999999998</v>
      </c>
      <c r="AF130" s="75">
        <v>10876.2237186</v>
      </c>
      <c r="AG130" s="75">
        <v>10854.996842150002</v>
      </c>
      <c r="AH130" s="75">
        <v>10759.106359333333</v>
      </c>
      <c r="AI130" s="75">
        <v>10905.801154399998</v>
      </c>
      <c r="AJ130" s="75">
        <v>10895.841499999999</v>
      </c>
      <c r="AK130" s="75">
        <v>8212.4640000000018</v>
      </c>
      <c r="AL130" s="75">
        <v>8212.4640000000018</v>
      </c>
      <c r="AM130" s="75">
        <v>8212.4640000000018</v>
      </c>
      <c r="AN130" s="75">
        <v>8209.9340259556739</v>
      </c>
      <c r="AO130" s="75">
        <v>8201.202955504672</v>
      </c>
      <c r="AP130" s="75">
        <v>8212.4640000000018</v>
      </c>
      <c r="AQ130" s="75">
        <v>8212.4640000000018</v>
      </c>
      <c r="AR130" s="75">
        <v>8212.4640000000018</v>
      </c>
      <c r="AS130" s="75">
        <v>8203.9025315361705</v>
      </c>
      <c r="AT130" s="75">
        <v>8200.9568501769245</v>
      </c>
      <c r="AU130" s="75">
        <v>8123.286024</v>
      </c>
      <c r="AV130" s="75">
        <v>8212.4640000000018</v>
      </c>
      <c r="AW130" s="75">
        <v>8212.4640000000018</v>
      </c>
      <c r="AX130" s="75">
        <v>8035.1812663290657</v>
      </c>
      <c r="AY130" s="75">
        <v>8181.7082549147281</v>
      </c>
      <c r="AZ130" s="75">
        <v>8061.3715064563739</v>
      </c>
      <c r="BA130" s="75">
        <v>8071.3615970443534</v>
      </c>
      <c r="BB130" s="75">
        <v>8212.4640000000018</v>
      </c>
      <c r="BC130" s="75">
        <v>8122.8288117534785</v>
      </c>
      <c r="BD130" s="75">
        <v>8212.4640000000018</v>
      </c>
      <c r="BE130" s="75">
        <v>9372.8689962356457</v>
      </c>
      <c r="BF130" s="75">
        <v>9570.8123495479958</v>
      </c>
      <c r="BG130" s="75">
        <v>11205.798598060439</v>
      </c>
    </row>
    <row r="131" spans="1:59" x14ac:dyDescent="0.2">
      <c r="F131" s="2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</row>
    <row r="132" spans="1:59" x14ac:dyDescent="0.2">
      <c r="A132" s="29"/>
      <c r="B132" s="30"/>
      <c r="C132" s="30"/>
      <c r="D132" s="25"/>
      <c r="E132" s="25"/>
      <c r="F132" s="31" t="s">
        <v>23</v>
      </c>
      <c r="G132" s="77">
        <f>SUM(G120+G124+G125+G129+G130)</f>
        <v>76865.247129124051</v>
      </c>
      <c r="H132" s="77">
        <f>SUM(H120+H124+H125+H129+H130)</f>
        <v>77119.797798822125</v>
      </c>
      <c r="I132" s="77">
        <f t="shared" ref="I132:BG132" si="560">SUM(I120+I124+I125+I129+I130)</f>
        <v>71285.095845665302</v>
      </c>
      <c r="J132" s="77">
        <f t="shared" si="560"/>
        <v>87503.529238778196</v>
      </c>
      <c r="K132" s="77">
        <f t="shared" si="560"/>
        <v>70559.715982697919</v>
      </c>
      <c r="L132" s="77">
        <f t="shared" si="560"/>
        <v>43457.53</v>
      </c>
      <c r="M132" s="77">
        <f t="shared" si="560"/>
        <v>53203.53</v>
      </c>
      <c r="N132" s="77">
        <f t="shared" si="560"/>
        <v>59334.53</v>
      </c>
      <c r="O132" s="77">
        <f t="shared" si="560"/>
        <v>54739.53</v>
      </c>
      <c r="P132" s="77">
        <f t="shared" si="560"/>
        <v>60501.53</v>
      </c>
      <c r="Q132" s="77">
        <f t="shared" si="560"/>
        <v>103449.90239999999</v>
      </c>
      <c r="R132" s="77">
        <f t="shared" si="560"/>
        <v>94506.57</v>
      </c>
      <c r="S132" s="77">
        <f t="shared" si="560"/>
        <v>94009.620999999999</v>
      </c>
      <c r="T132" s="77">
        <f t="shared" si="560"/>
        <v>95495.849999999991</v>
      </c>
      <c r="U132" s="77">
        <f t="shared" si="560"/>
        <v>99068.680999999982</v>
      </c>
      <c r="V132" s="77">
        <f t="shared" si="560"/>
        <v>90850.902849615828</v>
      </c>
      <c r="W132" s="77">
        <f t="shared" si="560"/>
        <v>94931.704511710501</v>
      </c>
      <c r="X132" s="77">
        <f t="shared" si="560"/>
        <v>96231.151026088992</v>
      </c>
      <c r="Y132" s="77">
        <f t="shared" si="560"/>
        <v>94917.043259797269</v>
      </c>
      <c r="Z132" s="77">
        <f t="shared" si="560"/>
        <v>92391.45095753124</v>
      </c>
      <c r="AA132" s="77">
        <f t="shared" si="560"/>
        <v>87617.45498853852</v>
      </c>
      <c r="AB132" s="77">
        <f t="shared" si="560"/>
        <v>89600.623585689085</v>
      </c>
      <c r="AC132" s="77">
        <f t="shared" si="560"/>
        <v>86275.1746946645</v>
      </c>
      <c r="AD132" s="77">
        <f t="shared" si="560"/>
        <v>90387.065665915346</v>
      </c>
      <c r="AE132" s="77">
        <f t="shared" si="560"/>
        <v>84901.700602270736</v>
      </c>
      <c r="AF132" s="77">
        <f t="shared" si="560"/>
        <v>87230.73437973723</v>
      </c>
      <c r="AG132" s="77">
        <f t="shared" si="560"/>
        <v>82117.397820088605</v>
      </c>
      <c r="AH132" s="77">
        <f t="shared" si="560"/>
        <v>89590.816811458833</v>
      </c>
      <c r="AI132" s="77">
        <f t="shared" si="560"/>
        <v>90157.950241507948</v>
      </c>
      <c r="AJ132" s="77">
        <f t="shared" si="560"/>
        <v>90788.603720265179</v>
      </c>
      <c r="AK132" s="77">
        <f t="shared" si="560"/>
        <v>88221.675755868171</v>
      </c>
      <c r="AL132" s="77">
        <f t="shared" si="560"/>
        <v>87988.951014086546</v>
      </c>
      <c r="AM132" s="77">
        <f t="shared" si="560"/>
        <v>87361.462248678057</v>
      </c>
      <c r="AN132" s="77">
        <f t="shared" si="560"/>
        <v>85987.102300913917</v>
      </c>
      <c r="AO132" s="77">
        <f t="shared" si="560"/>
        <v>82047.176246932053</v>
      </c>
      <c r="AP132" s="77">
        <f t="shared" si="560"/>
        <v>87427.34980263107</v>
      </c>
      <c r="AQ132" s="77">
        <f t="shared" si="560"/>
        <v>85282.938174302224</v>
      </c>
      <c r="AR132" s="77">
        <f t="shared" si="560"/>
        <v>86686.047942758029</v>
      </c>
      <c r="AS132" s="77">
        <f t="shared" si="560"/>
        <v>86455.137751138202</v>
      </c>
      <c r="AT132" s="77">
        <f t="shared" si="560"/>
        <v>82924.344405785319</v>
      </c>
      <c r="AU132" s="77">
        <f t="shared" si="560"/>
        <v>84531.431106319826</v>
      </c>
      <c r="AV132" s="77">
        <f t="shared" si="560"/>
        <v>88439.058323429723</v>
      </c>
      <c r="AW132" s="77">
        <f t="shared" si="560"/>
        <v>86158.442410401942</v>
      </c>
      <c r="AX132" s="77">
        <f t="shared" si="560"/>
        <v>84042.964249199591</v>
      </c>
      <c r="AY132" s="77">
        <f t="shared" si="560"/>
        <v>81967.524978237707</v>
      </c>
      <c r="AZ132" s="77">
        <f t="shared" si="560"/>
        <v>85566.368682713597</v>
      </c>
      <c r="BA132" s="77">
        <f t="shared" si="560"/>
        <v>86276.05738559975</v>
      </c>
      <c r="BB132" s="77">
        <f t="shared" si="560"/>
        <v>87760.809246785197</v>
      </c>
      <c r="BC132" s="77">
        <f t="shared" si="560"/>
        <v>84081.245183194435</v>
      </c>
      <c r="BD132" s="77">
        <f t="shared" si="560"/>
        <v>88192.411291826167</v>
      </c>
      <c r="BE132" s="77">
        <f t="shared" si="560"/>
        <v>99414.301643817409</v>
      </c>
      <c r="BF132" s="77">
        <f t="shared" si="560"/>
        <v>99523.423431501156</v>
      </c>
      <c r="BG132" s="77">
        <f t="shared" si="560"/>
        <v>101403.09202640332</v>
      </c>
    </row>
    <row r="133" spans="1:59" ht="13.5" thickBot="1" x14ac:dyDescent="0.25">
      <c r="A133" s="29"/>
      <c r="B133" s="30"/>
      <c r="C133" s="30"/>
      <c r="D133" s="25"/>
      <c r="E133" s="25"/>
      <c r="F133" s="31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</row>
    <row r="134" spans="1:59" ht="14.25" thickTop="1" thickBot="1" x14ac:dyDescent="0.25">
      <c r="A134" s="52"/>
      <c r="B134" s="45" t="s">
        <v>33</v>
      </c>
      <c r="C134" s="53"/>
      <c r="D134" s="54"/>
      <c r="E134" s="54"/>
      <c r="F134" s="55"/>
      <c r="G134" s="95"/>
      <c r="H134" s="95"/>
      <c r="I134" s="95"/>
      <c r="J134" s="95"/>
      <c r="K134" s="95"/>
      <c r="L134" s="96"/>
      <c r="M134" s="96"/>
      <c r="N134" s="96"/>
      <c r="O134" s="96"/>
      <c r="P134" s="96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7"/>
    </row>
    <row r="135" spans="1:59" ht="13.5" thickTop="1" x14ac:dyDescent="0.2">
      <c r="A135" s="18"/>
      <c r="B135" s="19"/>
      <c r="C135" s="19"/>
      <c r="D135" s="36"/>
      <c r="E135" s="51"/>
      <c r="F135" s="36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</row>
    <row r="136" spans="1:59" x14ac:dyDescent="0.2">
      <c r="B136" s="25"/>
      <c r="D136" s="11" t="s">
        <v>5</v>
      </c>
      <c r="F136" s="26" t="s">
        <v>6</v>
      </c>
      <c r="G136" s="84">
        <f>G102+G120</f>
        <v>4600</v>
      </c>
      <c r="H136" s="84">
        <f t="shared" ref="H136:BG136" si="561">H102+H120</f>
        <v>4600</v>
      </c>
      <c r="I136" s="84">
        <f t="shared" si="561"/>
        <v>3300</v>
      </c>
      <c r="J136" s="84">
        <f t="shared" si="561"/>
        <v>4742</v>
      </c>
      <c r="K136" s="84">
        <f t="shared" si="561"/>
        <v>3900</v>
      </c>
      <c r="L136" s="84">
        <f t="shared" si="561"/>
        <v>3966</v>
      </c>
      <c r="M136" s="84">
        <f t="shared" si="561"/>
        <v>4150</v>
      </c>
      <c r="N136" s="84">
        <f t="shared" si="561"/>
        <v>4330</v>
      </c>
      <c r="O136" s="84">
        <f t="shared" si="561"/>
        <v>3650</v>
      </c>
      <c r="P136" s="84">
        <f t="shared" si="561"/>
        <v>3664</v>
      </c>
      <c r="Q136" s="2">
        <f t="shared" si="561"/>
        <v>5615</v>
      </c>
      <c r="R136" s="2">
        <f t="shared" si="561"/>
        <v>4300</v>
      </c>
      <c r="S136" s="2">
        <f t="shared" si="561"/>
        <v>4000</v>
      </c>
      <c r="T136" s="2">
        <f t="shared" si="561"/>
        <v>4900</v>
      </c>
      <c r="U136" s="2">
        <f t="shared" si="561"/>
        <v>4900</v>
      </c>
      <c r="V136" s="75">
        <f t="shared" si="561"/>
        <v>5305.9</v>
      </c>
      <c r="W136" s="75">
        <f t="shared" si="561"/>
        <v>5582</v>
      </c>
      <c r="X136" s="75">
        <f t="shared" si="561"/>
        <v>5131</v>
      </c>
      <c r="Y136" s="75">
        <f t="shared" si="561"/>
        <v>2765</v>
      </c>
      <c r="Z136" s="75">
        <f t="shared" si="561"/>
        <v>2440</v>
      </c>
      <c r="AA136" s="75">
        <f t="shared" si="561"/>
        <v>2590</v>
      </c>
      <c r="AB136" s="75">
        <f t="shared" si="561"/>
        <v>4700</v>
      </c>
      <c r="AC136" s="84">
        <f t="shared" si="561"/>
        <v>3850</v>
      </c>
      <c r="AD136" s="75">
        <f t="shared" si="561"/>
        <v>3825</v>
      </c>
      <c r="AE136" s="75">
        <f t="shared" si="561"/>
        <v>3760</v>
      </c>
      <c r="AF136" s="75">
        <f t="shared" si="561"/>
        <v>5806.2678005047219</v>
      </c>
      <c r="AG136" s="75">
        <f t="shared" si="561"/>
        <v>5686.9489890102614</v>
      </c>
      <c r="AH136" s="75">
        <f t="shared" si="561"/>
        <v>5234.2347790204776</v>
      </c>
      <c r="AI136" s="75">
        <f t="shared" si="561"/>
        <v>4927.2019327554353</v>
      </c>
      <c r="AJ136" s="75">
        <f t="shared" si="561"/>
        <v>4469.8314425451854</v>
      </c>
      <c r="AK136" s="75">
        <f t="shared" si="561"/>
        <v>4359.2345817197292</v>
      </c>
      <c r="AL136" s="75">
        <f t="shared" si="561"/>
        <v>3605.9340715412645</v>
      </c>
      <c r="AM136" s="75">
        <f t="shared" si="561"/>
        <v>3783.7184441143436</v>
      </c>
      <c r="AN136" s="75">
        <f t="shared" si="561"/>
        <v>3620.0584725526792</v>
      </c>
      <c r="AO136" s="75">
        <f t="shared" si="561"/>
        <v>3523.1887815031951</v>
      </c>
      <c r="AP136" s="75">
        <f t="shared" si="561"/>
        <v>3654.8978852491623</v>
      </c>
      <c r="AQ136" s="75">
        <f t="shared" si="561"/>
        <v>3522.4747845331299</v>
      </c>
      <c r="AR136" s="2">
        <f t="shared" si="561"/>
        <v>3467.5964493993329</v>
      </c>
      <c r="AS136" s="75">
        <f t="shared" si="561"/>
        <v>3750.5942058445216</v>
      </c>
      <c r="AT136" s="75">
        <f t="shared" si="561"/>
        <v>3303.3631666109741</v>
      </c>
      <c r="AU136" s="75">
        <f t="shared" si="561"/>
        <v>3563.4302564636741</v>
      </c>
      <c r="AV136" s="75">
        <f t="shared" si="561"/>
        <v>3947.6166666666668</v>
      </c>
      <c r="AW136" s="75">
        <f t="shared" si="561"/>
        <v>3599.5851393693042</v>
      </c>
      <c r="AX136" s="75">
        <f t="shared" si="561"/>
        <v>3623.9978769880727</v>
      </c>
      <c r="AY136" s="75">
        <f t="shared" si="561"/>
        <v>2860.4594424800002</v>
      </c>
      <c r="AZ136" s="75">
        <f t="shared" si="561"/>
        <v>3502.8984839452723</v>
      </c>
      <c r="BA136" s="75">
        <f t="shared" si="561"/>
        <v>3754.1649536734194</v>
      </c>
      <c r="BB136" s="75">
        <f t="shared" si="561"/>
        <v>3814.9493539067744</v>
      </c>
      <c r="BC136" s="75">
        <f t="shared" si="561"/>
        <v>3640.1397966217828</v>
      </c>
      <c r="BD136" s="75">
        <f t="shared" si="561"/>
        <v>3871.597377454078</v>
      </c>
      <c r="BE136" s="75">
        <f t="shared" si="561"/>
        <v>3581.2216315964533</v>
      </c>
      <c r="BF136" s="75">
        <f t="shared" si="561"/>
        <v>3470.5</v>
      </c>
      <c r="BG136" s="75">
        <f t="shared" si="561"/>
        <v>4755.640341902762</v>
      </c>
    </row>
    <row r="137" spans="1:59" x14ac:dyDescent="0.2">
      <c r="D137" s="11" t="s">
        <v>7</v>
      </c>
      <c r="F137" s="26" t="s">
        <v>8</v>
      </c>
      <c r="G137" s="98">
        <f t="shared" ref="G137:BG137" si="562">G103+G121</f>
        <v>5799.9999999999991</v>
      </c>
      <c r="H137" s="98">
        <f t="shared" si="562"/>
        <v>4400</v>
      </c>
      <c r="I137" s="98">
        <f t="shared" si="562"/>
        <v>4099.9999999999991</v>
      </c>
      <c r="J137" s="98">
        <f t="shared" si="562"/>
        <v>4799.9999999999982</v>
      </c>
      <c r="K137" s="98">
        <f t="shared" si="562"/>
        <v>4400</v>
      </c>
      <c r="L137" s="98">
        <f t="shared" si="562"/>
        <v>3856</v>
      </c>
      <c r="M137" s="98">
        <f t="shared" si="562"/>
        <v>5102</v>
      </c>
      <c r="N137" s="98">
        <f t="shared" si="562"/>
        <v>5401</v>
      </c>
      <c r="O137" s="98">
        <f t="shared" si="562"/>
        <v>5443</v>
      </c>
      <c r="P137" s="98">
        <f t="shared" si="562"/>
        <v>6085</v>
      </c>
      <c r="Q137" s="92">
        <f t="shared" si="562"/>
        <v>6489.3499999999995</v>
      </c>
      <c r="R137" s="92">
        <f t="shared" si="562"/>
        <v>6470.3499999999995</v>
      </c>
      <c r="S137" s="92">
        <f t="shared" si="562"/>
        <v>6471.9999999999991</v>
      </c>
      <c r="T137" s="92">
        <f t="shared" si="562"/>
        <v>6472.12</v>
      </c>
      <c r="U137" s="92">
        <f t="shared" si="562"/>
        <v>6479.8</v>
      </c>
      <c r="V137" s="92">
        <f t="shared" si="562"/>
        <v>7000.5007538234986</v>
      </c>
      <c r="W137" s="92">
        <f t="shared" si="562"/>
        <v>8169.422293376002</v>
      </c>
      <c r="X137" s="92">
        <f t="shared" si="562"/>
        <v>8133.7357066095001</v>
      </c>
      <c r="Y137" s="92">
        <f t="shared" si="562"/>
        <v>8252.2691475000011</v>
      </c>
      <c r="Z137" s="92">
        <f t="shared" si="562"/>
        <v>8057.9476569374992</v>
      </c>
      <c r="AA137" s="92">
        <f t="shared" si="562"/>
        <v>7466.8927225688112</v>
      </c>
      <c r="AB137" s="92">
        <f t="shared" si="562"/>
        <v>7871.1244647428503</v>
      </c>
      <c r="AC137" s="92">
        <f t="shared" si="562"/>
        <v>7394.3743840193347</v>
      </c>
      <c r="AD137" s="92">
        <f t="shared" si="562"/>
        <v>8370.5691475000003</v>
      </c>
      <c r="AE137" s="92">
        <f t="shared" si="562"/>
        <v>6770.0047732968887</v>
      </c>
      <c r="AF137" s="92">
        <f t="shared" si="562"/>
        <v>5619.6157869699991</v>
      </c>
      <c r="AG137" s="92">
        <f t="shared" si="562"/>
        <v>4258.678722749999</v>
      </c>
      <c r="AH137" s="92">
        <f t="shared" si="562"/>
        <v>7055.4815289249991</v>
      </c>
      <c r="AI137" s="92">
        <f t="shared" si="562"/>
        <v>7766.5130897500003</v>
      </c>
      <c r="AJ137" s="92">
        <f t="shared" si="562"/>
        <v>7735.33012117</v>
      </c>
      <c r="AK137" s="92">
        <f t="shared" si="562"/>
        <v>8373.2691475000011</v>
      </c>
      <c r="AL137" s="92">
        <f t="shared" si="562"/>
        <v>8373.2691475000011</v>
      </c>
      <c r="AM137" s="92">
        <f t="shared" si="562"/>
        <v>8373.2691475000011</v>
      </c>
      <c r="AN137" s="92">
        <f t="shared" si="562"/>
        <v>8373.2691475000011</v>
      </c>
      <c r="AO137" s="92">
        <f t="shared" si="562"/>
        <v>6534.0696239624349</v>
      </c>
      <c r="AP137" s="92">
        <f t="shared" si="562"/>
        <v>8373.2691475000011</v>
      </c>
      <c r="AQ137" s="92">
        <f t="shared" si="562"/>
        <v>7522.2714133008976</v>
      </c>
      <c r="AR137" s="92">
        <f t="shared" si="562"/>
        <v>8363.850503845395</v>
      </c>
      <c r="AS137" s="92">
        <f t="shared" si="562"/>
        <v>8075.4251860000004</v>
      </c>
      <c r="AT137" s="92">
        <f t="shared" si="562"/>
        <v>7554.1785613749998</v>
      </c>
      <c r="AU137" s="92">
        <f t="shared" si="562"/>
        <v>7204.5679254799888</v>
      </c>
      <c r="AV137" s="92">
        <f t="shared" si="562"/>
        <v>8373.2691475000011</v>
      </c>
      <c r="AW137" s="92">
        <f t="shared" si="562"/>
        <v>8373.2691475000011</v>
      </c>
      <c r="AX137" s="92">
        <f t="shared" si="562"/>
        <v>6835.7505180809549</v>
      </c>
      <c r="AY137" s="92">
        <f t="shared" si="562"/>
        <v>7381.7902052143654</v>
      </c>
      <c r="AZ137" s="92">
        <f t="shared" si="562"/>
        <v>8183.2989755588233</v>
      </c>
      <c r="BA137" s="92">
        <f t="shared" si="562"/>
        <v>8192.1681099225916</v>
      </c>
      <c r="BB137" s="92">
        <f t="shared" si="562"/>
        <v>8373.2691475000011</v>
      </c>
      <c r="BC137" s="92">
        <f t="shared" si="562"/>
        <v>7302.0406549375011</v>
      </c>
      <c r="BD137" s="92">
        <f t="shared" si="562"/>
        <v>8373.2691475000011</v>
      </c>
      <c r="BE137" s="92">
        <f t="shared" si="562"/>
        <v>9745.55163451101</v>
      </c>
      <c r="BF137" s="92">
        <f t="shared" si="562"/>
        <v>8752.430212884974</v>
      </c>
      <c r="BG137" s="92">
        <f t="shared" si="562"/>
        <v>8869.2737950618011</v>
      </c>
    </row>
    <row r="138" spans="1:59" x14ac:dyDescent="0.2">
      <c r="F138" s="26" t="s">
        <v>9</v>
      </c>
      <c r="G138" s="98">
        <f t="shared" ref="G138:BG138" si="563">G104+G122</f>
        <v>46611.832095941892</v>
      </c>
      <c r="H138" s="98">
        <f t="shared" si="563"/>
        <v>45301.603527482737</v>
      </c>
      <c r="I138" s="98">
        <f t="shared" si="563"/>
        <v>43823.304686113581</v>
      </c>
      <c r="J138" s="98">
        <f t="shared" si="563"/>
        <v>48339.30359710331</v>
      </c>
      <c r="K138" s="98">
        <f t="shared" si="563"/>
        <v>44433.871803185029</v>
      </c>
      <c r="L138" s="98">
        <f t="shared" si="563"/>
        <v>29073</v>
      </c>
      <c r="M138" s="98">
        <f t="shared" si="563"/>
        <v>36662.858410000001</v>
      </c>
      <c r="N138" s="98">
        <f t="shared" si="563"/>
        <v>44365.420102999997</v>
      </c>
      <c r="O138" s="98">
        <f t="shared" si="563"/>
        <v>42190.816169999998</v>
      </c>
      <c r="P138" s="98">
        <f t="shared" si="563"/>
        <v>55060.074532999999</v>
      </c>
      <c r="Q138" s="92">
        <f t="shared" si="563"/>
        <v>67223.878917999988</v>
      </c>
      <c r="R138" s="92">
        <f t="shared" si="563"/>
        <v>63056.053753</v>
      </c>
      <c r="S138" s="92">
        <f t="shared" si="563"/>
        <v>66924.264403999987</v>
      </c>
      <c r="T138" s="92">
        <f t="shared" si="563"/>
        <v>68844.872289999999</v>
      </c>
      <c r="U138" s="92">
        <f t="shared" si="563"/>
        <v>71177.190636999992</v>
      </c>
      <c r="V138" s="92">
        <f t="shared" si="563"/>
        <v>55623.595430869333</v>
      </c>
      <c r="W138" s="92">
        <f t="shared" si="563"/>
        <v>61014.233818153392</v>
      </c>
      <c r="X138" s="92">
        <f t="shared" si="563"/>
        <v>60670.743231400927</v>
      </c>
      <c r="Y138" s="92">
        <f t="shared" si="563"/>
        <v>61045.139000333365</v>
      </c>
      <c r="Z138" s="92">
        <f t="shared" si="563"/>
        <v>56284.406615489497</v>
      </c>
      <c r="AA138" s="92">
        <f t="shared" si="563"/>
        <v>62504.807394705698</v>
      </c>
      <c r="AB138" s="92">
        <f t="shared" si="563"/>
        <v>63248.857197236066</v>
      </c>
      <c r="AC138" s="92">
        <f t="shared" si="563"/>
        <v>59218.287045569989</v>
      </c>
      <c r="AD138" s="92">
        <f t="shared" si="563"/>
        <v>66529.289493557881</v>
      </c>
      <c r="AE138" s="92">
        <f t="shared" si="563"/>
        <v>52244.948646523713</v>
      </c>
      <c r="AF138" s="92">
        <f t="shared" si="563"/>
        <v>64608.164779447448</v>
      </c>
      <c r="AG138" s="92">
        <f t="shared" si="563"/>
        <v>65508.773914130732</v>
      </c>
      <c r="AH138" s="92">
        <f t="shared" si="563"/>
        <v>72856.352079596574</v>
      </c>
      <c r="AI138" s="92">
        <f t="shared" si="563"/>
        <v>72683.700524059444</v>
      </c>
      <c r="AJ138" s="92">
        <f t="shared" si="563"/>
        <v>73511.231245897274</v>
      </c>
      <c r="AK138" s="92">
        <f t="shared" si="563"/>
        <v>69980.088853535606</v>
      </c>
      <c r="AL138" s="92">
        <f t="shared" si="563"/>
        <v>61158.412272533475</v>
      </c>
      <c r="AM138" s="92">
        <f t="shared" si="563"/>
        <v>63901.672004437118</v>
      </c>
      <c r="AN138" s="92">
        <f t="shared" si="563"/>
        <v>66801.925896812361</v>
      </c>
      <c r="AO138" s="92">
        <f t="shared" si="563"/>
        <v>66465.308192906363</v>
      </c>
      <c r="AP138" s="92">
        <f t="shared" si="563"/>
        <v>71238.240959905597</v>
      </c>
      <c r="AQ138" s="92">
        <f t="shared" si="563"/>
        <v>72217.97785032689</v>
      </c>
      <c r="AR138" s="92">
        <f t="shared" si="563"/>
        <v>71229.543998991052</v>
      </c>
      <c r="AS138" s="92">
        <f t="shared" si="563"/>
        <v>71287.67106926073</v>
      </c>
      <c r="AT138" s="92">
        <f t="shared" si="563"/>
        <v>70707.254813135864</v>
      </c>
      <c r="AU138" s="92">
        <f t="shared" si="563"/>
        <v>67879.673083754271</v>
      </c>
      <c r="AV138" s="92">
        <f t="shared" si="563"/>
        <v>69132.232507946843</v>
      </c>
      <c r="AW138" s="92">
        <f t="shared" si="563"/>
        <v>61304.677938599125</v>
      </c>
      <c r="AX138" s="92">
        <f t="shared" si="563"/>
        <v>62936.476289257545</v>
      </c>
      <c r="AY138" s="92">
        <f t="shared" si="563"/>
        <v>66428.06618600263</v>
      </c>
      <c r="AZ138" s="92">
        <f t="shared" si="563"/>
        <v>75800.302490277958</v>
      </c>
      <c r="BA138" s="92">
        <f t="shared" si="563"/>
        <v>71917.939800838736</v>
      </c>
      <c r="BB138" s="92">
        <f t="shared" si="563"/>
        <v>66355.73613668693</v>
      </c>
      <c r="BC138" s="92">
        <f t="shared" si="563"/>
        <v>69569.082049270335</v>
      </c>
      <c r="BD138" s="92">
        <f t="shared" si="563"/>
        <v>71939.130085665805</v>
      </c>
      <c r="BE138" s="92">
        <f t="shared" si="563"/>
        <v>69454.817095767416</v>
      </c>
      <c r="BF138" s="92">
        <f t="shared" si="563"/>
        <v>71756.067683833506</v>
      </c>
      <c r="BG138" s="92">
        <f t="shared" si="563"/>
        <v>78541.586163394211</v>
      </c>
    </row>
    <row r="139" spans="1:59" x14ac:dyDescent="0.2">
      <c r="D139" s="12"/>
      <c r="F139" s="26" t="s">
        <v>6</v>
      </c>
      <c r="G139" s="98">
        <f t="shared" ref="G139:BG139" si="564">G105+G123</f>
        <v>8718.1520741853183</v>
      </c>
      <c r="H139" s="98">
        <f t="shared" si="564"/>
        <v>8145.4602891410104</v>
      </c>
      <c r="I139" s="98">
        <f t="shared" si="564"/>
        <v>6444.7319492252882</v>
      </c>
      <c r="J139" s="98">
        <f t="shared" si="564"/>
        <v>8141.3633596628915</v>
      </c>
      <c r="K139" s="98">
        <f t="shared" si="564"/>
        <v>6485.9750197471685</v>
      </c>
      <c r="L139" s="98">
        <f t="shared" si="564"/>
        <v>6092.68</v>
      </c>
      <c r="M139" s="98">
        <f t="shared" si="564"/>
        <v>4607.99</v>
      </c>
      <c r="N139" s="98">
        <f t="shared" si="564"/>
        <v>6201.93</v>
      </c>
      <c r="O139" s="98">
        <f t="shared" si="564"/>
        <v>5464.57</v>
      </c>
      <c r="P139" s="98">
        <f t="shared" si="564"/>
        <v>6250.32</v>
      </c>
      <c r="Q139" s="92">
        <f t="shared" si="564"/>
        <v>8883.130000000001</v>
      </c>
      <c r="R139" s="92">
        <f t="shared" si="564"/>
        <v>9074.7900000000009</v>
      </c>
      <c r="S139" s="92">
        <f t="shared" si="564"/>
        <v>8857.9210000000021</v>
      </c>
      <c r="T139" s="92">
        <f t="shared" si="564"/>
        <v>9035.33</v>
      </c>
      <c r="U139" s="92">
        <f t="shared" si="564"/>
        <v>8928.119999999999</v>
      </c>
      <c r="V139" s="92">
        <f t="shared" si="564"/>
        <v>8792.6559846989985</v>
      </c>
      <c r="W139" s="92">
        <f t="shared" si="564"/>
        <v>9642.8628314524976</v>
      </c>
      <c r="X139" s="92">
        <f t="shared" si="564"/>
        <v>9794.9390633987496</v>
      </c>
      <c r="Y139" s="92">
        <f t="shared" si="564"/>
        <v>9883.1631300000008</v>
      </c>
      <c r="Z139" s="92">
        <f t="shared" si="564"/>
        <v>8857.9003792062504</v>
      </c>
      <c r="AA139" s="92">
        <f t="shared" si="564"/>
        <v>9625.6651350710054</v>
      </c>
      <c r="AB139" s="92">
        <f t="shared" si="564"/>
        <v>9556.4669075533384</v>
      </c>
      <c r="AC139" s="92">
        <f t="shared" si="564"/>
        <v>9306.0026396554968</v>
      </c>
      <c r="AD139" s="92">
        <f t="shared" si="564"/>
        <v>9586.3628114623389</v>
      </c>
      <c r="AE139" s="92">
        <f t="shared" si="564"/>
        <v>9672.6710761692084</v>
      </c>
      <c r="AF139" s="92">
        <f t="shared" si="564"/>
        <v>9084.9738778174997</v>
      </c>
      <c r="AG139" s="92">
        <f t="shared" si="564"/>
        <v>8946.8694421750006</v>
      </c>
      <c r="AH139" s="92">
        <f t="shared" si="564"/>
        <v>9778.0419375800011</v>
      </c>
      <c r="AI139" s="92">
        <f t="shared" si="564"/>
        <v>9652.2976747949979</v>
      </c>
      <c r="AJ139" s="92">
        <f t="shared" si="564"/>
        <v>9337.4372093074999</v>
      </c>
      <c r="AK139" s="92">
        <f t="shared" si="564"/>
        <v>9775.4493739124991</v>
      </c>
      <c r="AL139" s="92">
        <f t="shared" si="564"/>
        <v>8118.6331300000002</v>
      </c>
      <c r="AM139" s="92">
        <f t="shared" si="564"/>
        <v>8822.7631299999994</v>
      </c>
      <c r="AN139" s="92">
        <f t="shared" si="564"/>
        <v>9499.7130302103833</v>
      </c>
      <c r="AO139" s="92">
        <f t="shared" si="564"/>
        <v>9244.5642387184125</v>
      </c>
      <c r="AP139" s="92">
        <f t="shared" si="564"/>
        <v>10073.659184973301</v>
      </c>
      <c r="AQ139" s="92">
        <f t="shared" si="564"/>
        <v>9972.9025240291594</v>
      </c>
      <c r="AR139" s="92">
        <f t="shared" si="564"/>
        <v>9501.2973883009563</v>
      </c>
      <c r="AS139" s="92">
        <f t="shared" si="564"/>
        <v>9969.4787704800001</v>
      </c>
      <c r="AT139" s="92">
        <f t="shared" si="564"/>
        <v>9240.5756243521901</v>
      </c>
      <c r="AU139" s="92">
        <f t="shared" si="564"/>
        <v>9922.8776241795968</v>
      </c>
      <c r="AV139" s="92">
        <f t="shared" si="564"/>
        <v>9702.8404460000002</v>
      </c>
      <c r="AW139" s="92">
        <f t="shared" si="564"/>
        <v>8783.2476310707279</v>
      </c>
      <c r="AX139" s="92">
        <f t="shared" si="564"/>
        <v>10097.214162</v>
      </c>
      <c r="AY139" s="92">
        <f t="shared" si="564"/>
        <v>9431.4572385484535</v>
      </c>
      <c r="AZ139" s="92">
        <f t="shared" si="564"/>
        <v>10128.302155180001</v>
      </c>
      <c r="BA139" s="92">
        <f t="shared" si="564"/>
        <v>10117.19285546</v>
      </c>
      <c r="BB139" s="92">
        <f t="shared" si="564"/>
        <v>8931.9623040000006</v>
      </c>
      <c r="BC139" s="92">
        <f t="shared" si="564"/>
        <v>9311.7257250692564</v>
      </c>
      <c r="BD139" s="92">
        <f t="shared" si="564"/>
        <v>9699.0328110000009</v>
      </c>
      <c r="BE139" s="92">
        <f t="shared" si="564"/>
        <v>9642.6831686078713</v>
      </c>
      <c r="BF139" s="92">
        <f t="shared" si="564"/>
        <v>10236.042797470836</v>
      </c>
      <c r="BG139" s="92">
        <f t="shared" si="564"/>
        <v>10141.72057280445</v>
      </c>
    </row>
    <row r="140" spans="1:59" x14ac:dyDescent="0.2">
      <c r="B140" s="12"/>
      <c r="E140" s="27"/>
      <c r="F140" s="13" t="s">
        <v>10</v>
      </c>
      <c r="G140" s="75">
        <f>SUM(G137:G139)</f>
        <v>61129.984170127209</v>
      </c>
      <c r="H140" s="75">
        <f t="shared" ref="H140" si="565">SUM(H137:H139)</f>
        <v>57847.063816623748</v>
      </c>
      <c r="I140" s="75">
        <f t="shared" ref="I140" si="566">SUM(I137:I139)</f>
        <v>54368.036635338867</v>
      </c>
      <c r="J140" s="75">
        <f t="shared" ref="J140" si="567">SUM(J137:J139)</f>
        <v>61280.666956766203</v>
      </c>
      <c r="K140" s="75">
        <f t="shared" ref="K140" si="568">SUM(K137:K139)</f>
        <v>55319.846822932195</v>
      </c>
      <c r="L140" s="75">
        <f t="shared" ref="L140" si="569">SUM(L137:L139)</f>
        <v>39021.68</v>
      </c>
      <c r="M140" s="75">
        <f t="shared" ref="M140" si="570">SUM(M137:M139)</f>
        <v>46372.848409999999</v>
      </c>
      <c r="N140" s="75">
        <f t="shared" ref="N140" si="571">SUM(N137:N139)</f>
        <v>55968.350102999997</v>
      </c>
      <c r="O140" s="75">
        <f t="shared" ref="O140" si="572">SUM(O137:O139)</f>
        <v>53098.386169999998</v>
      </c>
      <c r="P140" s="75">
        <f t="shared" ref="P140" si="573">SUM(P137:P139)</f>
        <v>67395.394532999999</v>
      </c>
      <c r="Q140" s="75">
        <f t="shared" ref="Q140" si="574">SUM(Q137:Q139)</f>
        <v>82596.358917999998</v>
      </c>
      <c r="R140" s="75">
        <f t="shared" ref="R140" si="575">SUM(R137:R139)</f>
        <v>78601.193753</v>
      </c>
      <c r="S140" s="75">
        <f t="shared" ref="S140" si="576">SUM(S137:S139)</f>
        <v>82254.185403999989</v>
      </c>
      <c r="T140" s="75">
        <f t="shared" ref="T140" si="577">SUM(T137:T139)</f>
        <v>84352.322289999996</v>
      </c>
      <c r="U140" s="75">
        <f t="shared" ref="U140" si="578">SUM(U137:U139)</f>
        <v>86585.110636999991</v>
      </c>
      <c r="V140" s="75">
        <f t="shared" ref="V140" si="579">SUM(V137:V139)</f>
        <v>71416.752169391839</v>
      </c>
      <c r="W140" s="75">
        <f t="shared" ref="W140" si="580">SUM(W137:W139)</f>
        <v>78826.518942981886</v>
      </c>
      <c r="X140" s="75">
        <f t="shared" ref="X140" si="581">SUM(X137:X139)</f>
        <v>78599.418001409183</v>
      </c>
      <c r="Y140" s="75">
        <f t="shared" ref="Y140" si="582">SUM(Y137:Y139)</f>
        <v>79180.571277833369</v>
      </c>
      <c r="Z140" s="75">
        <f t="shared" ref="Z140" si="583">SUM(Z137:Z139)</f>
        <v>73200.254651633237</v>
      </c>
      <c r="AA140" s="75">
        <f t="shared" ref="AA140" si="584">SUM(AA137:AA139)</f>
        <v>79597.365252345509</v>
      </c>
      <c r="AB140" s="75">
        <f t="shared" ref="AB140" si="585">SUM(AB137:AB139)</f>
        <v>80676.448569532251</v>
      </c>
      <c r="AC140" s="75">
        <f t="shared" ref="AC140" si="586">SUM(AC137:AC139)</f>
        <v>75918.664069244813</v>
      </c>
      <c r="AD140" s="75">
        <f t="shared" ref="AD140" si="587">SUM(AD137:AD139)</f>
        <v>84486.221452520229</v>
      </c>
      <c r="AE140" s="75">
        <f t="shared" ref="AE140" si="588">SUM(AE137:AE139)</f>
        <v>68687.624495989818</v>
      </c>
      <c r="AF140" s="75">
        <f t="shared" ref="AF140" si="589">SUM(AF137:AF139)</f>
        <v>79312.754444234946</v>
      </c>
      <c r="AG140" s="75">
        <f t="shared" ref="AG140" si="590">SUM(AG137:AG139)</f>
        <v>78714.322079055724</v>
      </c>
      <c r="AH140" s="75">
        <f t="shared" ref="AH140" si="591">SUM(AH137:AH139)</f>
        <v>89689.875546101568</v>
      </c>
      <c r="AI140" s="75">
        <f t="shared" ref="AI140" si="592">SUM(AI137:AI139)</f>
        <v>90102.511288604452</v>
      </c>
      <c r="AJ140" s="75">
        <f t="shared" ref="AJ140" si="593">SUM(AJ137:AJ139)</f>
        <v>90583.998576374783</v>
      </c>
      <c r="AK140" s="75">
        <f t="shared" ref="AK140" si="594">SUM(AK137:AK139)</f>
        <v>88128.807374948112</v>
      </c>
      <c r="AL140" s="75">
        <f t="shared" ref="AL140" si="595">SUM(AL137:AL139)</f>
        <v>77650.314550033479</v>
      </c>
      <c r="AM140" s="75">
        <f t="shared" ref="AM140" si="596">SUM(AM137:AM139)</f>
        <v>81097.704281937127</v>
      </c>
      <c r="AN140" s="75">
        <f t="shared" ref="AN140" si="597">SUM(AN137:AN139)</f>
        <v>84674.90807452274</v>
      </c>
      <c r="AO140" s="75">
        <f t="shared" ref="AO140" si="598">SUM(AO137:AO139)</f>
        <v>82243.94205558722</v>
      </c>
      <c r="AP140" s="75">
        <f t="shared" ref="AP140" si="599">SUM(AP137:AP139)</f>
        <v>89685.169292378909</v>
      </c>
      <c r="AQ140" s="75">
        <f t="shared" ref="AQ140" si="600">SUM(AQ137:AQ139)</f>
        <v>89713.151787656941</v>
      </c>
      <c r="AR140" s="75">
        <f t="shared" ref="AR140" si="601">SUM(AR137:AR139)</f>
        <v>89094.691891137409</v>
      </c>
      <c r="AS140" s="75">
        <f t="shared" ref="AS140" si="602">SUM(AS137:AS139)</f>
        <v>89332.57502574072</v>
      </c>
      <c r="AT140" s="75">
        <f t="shared" ref="AT140" si="603">SUM(AT137:AT139)</f>
        <v>87502.00899886305</v>
      </c>
      <c r="AU140" s="75">
        <f t="shared" ref="AU140" si="604">SUM(AU137:AU139)</f>
        <v>85007.118633413862</v>
      </c>
      <c r="AV140" s="75">
        <f t="shared" ref="AV140" si="605">SUM(AV137:AV139)</f>
        <v>87208.342101446848</v>
      </c>
      <c r="AW140" s="75">
        <f t="shared" ref="AW140" si="606">SUM(AW137:AW139)</f>
        <v>78461.194717169856</v>
      </c>
      <c r="AX140" s="75">
        <f t="shared" ref="AX140" si="607">SUM(AX137:AX139)</f>
        <v>79869.44096933851</v>
      </c>
      <c r="AY140" s="75">
        <f t="shared" ref="AY140" si="608">SUM(AY137:AY139)</f>
        <v>83241.313629765442</v>
      </c>
      <c r="AZ140" s="75">
        <f t="shared" ref="AZ140" si="609">SUM(AZ137:AZ139)</f>
        <v>94111.903621016783</v>
      </c>
      <c r="BA140" s="75">
        <f t="shared" ref="BA140" si="610">SUM(BA137:BA139)</f>
        <v>90227.300766221335</v>
      </c>
      <c r="BB140" s="75">
        <f t="shared" ref="BB140" si="611">SUM(BB137:BB139)</f>
        <v>83660.967588186933</v>
      </c>
      <c r="BC140" s="75">
        <f t="shared" ref="BC140" si="612">SUM(BC137:BC139)</f>
        <v>86182.848429277103</v>
      </c>
      <c r="BD140" s="75">
        <f t="shared" ref="BD140" si="613">SUM(BD137:BD139)</f>
        <v>90011.432044165806</v>
      </c>
      <c r="BE140" s="75">
        <f t="shared" ref="BE140" si="614">SUM(BE137:BE139)</f>
        <v>88843.05189888629</v>
      </c>
      <c r="BF140" s="75">
        <f t="shared" ref="BF140" si="615">SUM(BF137:BF139)</f>
        <v>90744.540694189316</v>
      </c>
      <c r="BG140" s="75">
        <f t="shared" ref="BG140" si="616">SUM(BG137:BG139)</f>
        <v>97552.580531260464</v>
      </c>
    </row>
    <row r="141" spans="1:59" x14ac:dyDescent="0.2">
      <c r="D141" s="11" t="s">
        <v>11</v>
      </c>
      <c r="F141" s="26" t="s">
        <v>6</v>
      </c>
      <c r="G141" s="84">
        <f t="shared" ref="G141:BG141" si="617">G107+G125</f>
        <v>21105.299129300001</v>
      </c>
      <c r="H141" s="84">
        <f t="shared" si="617"/>
        <v>20691.189413299995</v>
      </c>
      <c r="I141" s="84">
        <f t="shared" si="617"/>
        <v>28908.211156999998</v>
      </c>
      <c r="J141" s="84">
        <f t="shared" si="617"/>
        <v>22346.119090400003</v>
      </c>
      <c r="K141" s="84">
        <f t="shared" si="617"/>
        <v>26931.640000000003</v>
      </c>
      <c r="L141" s="84">
        <f t="shared" si="617"/>
        <v>26940.646213699998</v>
      </c>
      <c r="M141" s="84">
        <f t="shared" si="617"/>
        <v>24127.790141600002</v>
      </c>
      <c r="N141" s="84">
        <f t="shared" si="617"/>
        <v>25992.589999999993</v>
      </c>
      <c r="O141" s="84">
        <f t="shared" si="617"/>
        <v>29308.228112299999</v>
      </c>
      <c r="P141" s="84">
        <f t="shared" si="617"/>
        <v>30601.221343299996</v>
      </c>
      <c r="Q141" s="84">
        <f t="shared" si="617"/>
        <v>27922.989999999998</v>
      </c>
      <c r="R141" s="84">
        <f t="shared" si="617"/>
        <v>30022.449999999993</v>
      </c>
      <c r="S141" s="84">
        <f t="shared" si="617"/>
        <v>32376.909999999996</v>
      </c>
      <c r="T141" s="84">
        <f t="shared" si="617"/>
        <v>32879.180000000008</v>
      </c>
      <c r="U141" s="84">
        <f t="shared" si="617"/>
        <v>32891.279901800001</v>
      </c>
      <c r="V141" s="84">
        <f t="shared" si="617"/>
        <v>31885.646075800003</v>
      </c>
      <c r="W141" s="84">
        <f t="shared" si="617"/>
        <v>26035.947281999997</v>
      </c>
      <c r="X141" s="84">
        <f t="shared" si="617"/>
        <v>26021.108118400003</v>
      </c>
      <c r="Y141" s="84">
        <f t="shared" si="617"/>
        <v>28591.809323499998</v>
      </c>
      <c r="Z141" s="84">
        <f t="shared" si="617"/>
        <v>28389.189999999995</v>
      </c>
      <c r="AA141" s="75">
        <f t="shared" si="617"/>
        <v>32306.19</v>
      </c>
      <c r="AB141" s="75">
        <f t="shared" si="617"/>
        <v>33239.869999999995</v>
      </c>
      <c r="AC141" s="75">
        <f t="shared" si="617"/>
        <v>32639.099999999995</v>
      </c>
      <c r="AD141" s="75">
        <f t="shared" si="617"/>
        <v>32135.229999999996</v>
      </c>
      <c r="AE141" s="75">
        <f t="shared" si="617"/>
        <v>31838.23</v>
      </c>
      <c r="AF141" s="84">
        <f t="shared" si="617"/>
        <v>28869.670000000002</v>
      </c>
      <c r="AG141" s="84">
        <f t="shared" si="617"/>
        <v>30297.06</v>
      </c>
      <c r="AH141" s="84">
        <f t="shared" si="617"/>
        <v>30833.479983700003</v>
      </c>
      <c r="AI141" s="84">
        <f t="shared" si="617"/>
        <v>29654.559950999999</v>
      </c>
      <c r="AJ141" s="84">
        <f t="shared" si="617"/>
        <v>28535.43</v>
      </c>
      <c r="AK141" s="75">
        <f t="shared" si="617"/>
        <v>27669.958177777782</v>
      </c>
      <c r="AL141" s="75">
        <f t="shared" si="617"/>
        <v>21997.418177777778</v>
      </c>
      <c r="AM141" s="75">
        <f t="shared" si="617"/>
        <v>18191.958177777778</v>
      </c>
      <c r="AN141" s="75">
        <f t="shared" si="617"/>
        <v>21460.168177777785</v>
      </c>
      <c r="AO141" s="75">
        <f t="shared" si="617"/>
        <v>30499.218177777777</v>
      </c>
      <c r="AP141" s="75">
        <f t="shared" si="617"/>
        <v>30905.925497777778</v>
      </c>
      <c r="AQ141" s="75">
        <f t="shared" si="617"/>
        <v>32431.550817777777</v>
      </c>
      <c r="AR141" s="75">
        <f t="shared" si="617"/>
        <v>28704.574282777779</v>
      </c>
      <c r="AS141" s="75">
        <f t="shared" si="617"/>
        <v>28984.615937777773</v>
      </c>
      <c r="AT141" s="75">
        <f t="shared" si="617"/>
        <v>29868.071002777775</v>
      </c>
      <c r="AU141" s="75">
        <f t="shared" si="617"/>
        <v>29070.268159999996</v>
      </c>
      <c r="AV141" s="75">
        <f t="shared" si="617"/>
        <v>26063.717520000002</v>
      </c>
      <c r="AW141" s="75">
        <f t="shared" si="617"/>
        <v>21423.844055000005</v>
      </c>
      <c r="AX141" s="75">
        <f t="shared" si="617"/>
        <v>24096.030287000005</v>
      </c>
      <c r="AY141" s="75">
        <f t="shared" si="617"/>
        <v>28260.391845000002</v>
      </c>
      <c r="AZ141" s="75">
        <f t="shared" si="617"/>
        <v>29695.178945</v>
      </c>
      <c r="BA141" s="75">
        <f t="shared" si="617"/>
        <v>29496.445045</v>
      </c>
      <c r="BB141" s="75">
        <f t="shared" si="617"/>
        <v>24433.387878999998</v>
      </c>
      <c r="BC141" s="75">
        <f t="shared" si="617"/>
        <v>27963.292885000003</v>
      </c>
      <c r="BD141" s="75">
        <f t="shared" si="617"/>
        <v>27187.193995000005</v>
      </c>
      <c r="BE141" s="75">
        <f t="shared" si="617"/>
        <v>24641.302413204496</v>
      </c>
      <c r="BF141" s="75">
        <f t="shared" si="617"/>
        <v>22387.669635531693</v>
      </c>
      <c r="BG141" s="75">
        <f t="shared" si="617"/>
        <v>27465.690922081511</v>
      </c>
    </row>
    <row r="142" spans="1:59" x14ac:dyDescent="0.2">
      <c r="B142" s="11" t="s">
        <v>34</v>
      </c>
      <c r="D142" s="11" t="s">
        <v>12</v>
      </c>
      <c r="F142" s="26" t="s">
        <v>8</v>
      </c>
      <c r="G142" s="98">
        <f t="shared" ref="G142:BG142" si="618">G108+G126</f>
        <v>41507</v>
      </c>
      <c r="H142" s="98">
        <f t="shared" si="618"/>
        <v>42374</v>
      </c>
      <c r="I142" s="98">
        <f t="shared" si="618"/>
        <v>40836</v>
      </c>
      <c r="J142" s="98">
        <f t="shared" si="618"/>
        <v>51506</v>
      </c>
      <c r="K142" s="98">
        <f t="shared" si="618"/>
        <v>41752.858677875483</v>
      </c>
      <c r="L142" s="98">
        <f t="shared" si="618"/>
        <v>31070</v>
      </c>
      <c r="M142" s="98">
        <f t="shared" si="618"/>
        <v>33458</v>
      </c>
      <c r="N142" s="98">
        <f t="shared" si="618"/>
        <v>37555</v>
      </c>
      <c r="O142" s="98">
        <f t="shared" si="618"/>
        <v>36301</v>
      </c>
      <c r="P142" s="98">
        <f t="shared" si="618"/>
        <v>37325</v>
      </c>
      <c r="Q142" s="92">
        <f t="shared" si="618"/>
        <v>51269.64</v>
      </c>
      <c r="R142" s="92">
        <f t="shared" si="618"/>
        <v>46561.04</v>
      </c>
      <c r="S142" s="92">
        <f t="shared" si="618"/>
        <v>49213.36</v>
      </c>
      <c r="T142" s="92">
        <f t="shared" si="618"/>
        <v>50338.659999999996</v>
      </c>
      <c r="U142" s="92">
        <f t="shared" si="618"/>
        <v>55346.96</v>
      </c>
      <c r="V142" s="98">
        <f t="shared" si="618"/>
        <v>63033.460652988331</v>
      </c>
      <c r="W142" s="98">
        <f t="shared" si="618"/>
        <v>63298.470475465001</v>
      </c>
      <c r="X142" s="98">
        <f t="shared" si="618"/>
        <v>63663.648809981663</v>
      </c>
      <c r="Y142" s="98">
        <f t="shared" si="618"/>
        <v>60031.748482251671</v>
      </c>
      <c r="Z142" s="98">
        <f t="shared" si="618"/>
        <v>57783.314029551679</v>
      </c>
      <c r="AA142" s="98">
        <f t="shared" si="618"/>
        <v>69218.173283657641</v>
      </c>
      <c r="AB142" s="98">
        <f t="shared" si="618"/>
        <v>67076.721549941343</v>
      </c>
      <c r="AC142" s="98">
        <f t="shared" si="618"/>
        <v>70266.230304293451</v>
      </c>
      <c r="AD142" s="98">
        <f t="shared" si="618"/>
        <v>70232.721165093855</v>
      </c>
      <c r="AE142" s="98">
        <f t="shared" si="618"/>
        <v>70989.156200471654</v>
      </c>
      <c r="AF142" s="92">
        <f t="shared" si="618"/>
        <v>68322.27542301442</v>
      </c>
      <c r="AG142" s="92">
        <f t="shared" si="618"/>
        <v>71055.137390480057</v>
      </c>
      <c r="AH142" s="92">
        <f t="shared" si="618"/>
        <v>73666.948820317979</v>
      </c>
      <c r="AI142" s="92">
        <f t="shared" si="618"/>
        <v>77660.587243292714</v>
      </c>
      <c r="AJ142" s="92">
        <f t="shared" si="618"/>
        <v>72911.975102412252</v>
      </c>
      <c r="AK142" s="92">
        <f t="shared" si="618"/>
        <v>74111.551525630537</v>
      </c>
      <c r="AL142" s="92">
        <f t="shared" si="618"/>
        <v>71033.12340888106</v>
      </c>
      <c r="AM142" s="92">
        <f t="shared" si="618"/>
        <v>70009.973075085203</v>
      </c>
      <c r="AN142" s="92">
        <f t="shared" si="618"/>
        <v>68235.47534842504</v>
      </c>
      <c r="AO142" s="92">
        <f t="shared" si="618"/>
        <v>71714.802110692661</v>
      </c>
      <c r="AP142" s="92">
        <f t="shared" si="618"/>
        <v>73118.757118996931</v>
      </c>
      <c r="AQ142" s="92">
        <f t="shared" si="618"/>
        <v>71187.42142346871</v>
      </c>
      <c r="AR142" s="92">
        <f t="shared" si="618"/>
        <v>72754.757469427001</v>
      </c>
      <c r="AS142" s="92">
        <f t="shared" si="618"/>
        <v>75722.809601716406</v>
      </c>
      <c r="AT142" s="92">
        <f t="shared" si="618"/>
        <v>76696.539642086049</v>
      </c>
      <c r="AU142" s="92">
        <f t="shared" si="618"/>
        <v>78933.545607252832</v>
      </c>
      <c r="AV142" s="92">
        <f t="shared" si="618"/>
        <v>78629.586603765187</v>
      </c>
      <c r="AW142" s="92">
        <f t="shared" si="618"/>
        <v>73332.376624250785</v>
      </c>
      <c r="AX142" s="92">
        <f t="shared" si="618"/>
        <v>71831.543002606137</v>
      </c>
      <c r="AY142" s="92">
        <f t="shared" si="618"/>
        <v>70929.807347548078</v>
      </c>
      <c r="AZ142" s="92">
        <f t="shared" si="618"/>
        <v>70933.987410331014</v>
      </c>
      <c r="BA142" s="92">
        <f t="shared" si="618"/>
        <v>74856.497974118902</v>
      </c>
      <c r="BB142" s="92">
        <f t="shared" si="618"/>
        <v>72713.1684404681</v>
      </c>
      <c r="BC142" s="92">
        <f t="shared" si="618"/>
        <v>74559.989533374624</v>
      </c>
      <c r="BD142" s="92">
        <f t="shared" si="618"/>
        <v>76728.100799176507</v>
      </c>
      <c r="BE142" s="92">
        <f t="shared" si="618"/>
        <v>76563.928626924011</v>
      </c>
      <c r="BF142" s="92">
        <f t="shared" si="618"/>
        <v>77770.567895413376</v>
      </c>
      <c r="BG142" s="92">
        <f t="shared" si="618"/>
        <v>80568.908510614609</v>
      </c>
    </row>
    <row r="143" spans="1:59" x14ac:dyDescent="0.2">
      <c r="B143" s="11" t="s">
        <v>29</v>
      </c>
      <c r="F143" s="26" t="s">
        <v>9</v>
      </c>
      <c r="G143" s="98">
        <f t="shared" ref="G143:BG143" si="619">G109+G127</f>
        <v>100</v>
      </c>
      <c r="H143" s="98">
        <f t="shared" si="619"/>
        <v>100</v>
      </c>
      <c r="I143" s="98">
        <f t="shared" si="619"/>
        <v>100</v>
      </c>
      <c r="J143" s="98">
        <f t="shared" si="619"/>
        <v>100</v>
      </c>
      <c r="K143" s="98">
        <f t="shared" si="619"/>
        <v>100</v>
      </c>
      <c r="L143" s="98">
        <f t="shared" si="619"/>
        <v>248</v>
      </c>
      <c r="M143" s="98">
        <f t="shared" si="619"/>
        <v>269</v>
      </c>
      <c r="N143" s="98">
        <f t="shared" si="619"/>
        <v>291</v>
      </c>
      <c r="O143" s="98">
        <f t="shared" si="619"/>
        <v>229</v>
      </c>
      <c r="P143" s="98">
        <f t="shared" si="619"/>
        <v>273</v>
      </c>
      <c r="Q143" s="92">
        <f t="shared" si="619"/>
        <v>442.11</v>
      </c>
      <c r="R143" s="92">
        <f t="shared" si="619"/>
        <v>429.18</v>
      </c>
      <c r="S143" s="92">
        <f t="shared" si="619"/>
        <v>408.25000000000006</v>
      </c>
      <c r="T143" s="92">
        <f t="shared" si="619"/>
        <v>433.45</v>
      </c>
      <c r="U143" s="92">
        <f t="shared" si="619"/>
        <v>408.25000000000006</v>
      </c>
      <c r="V143" s="92">
        <f t="shared" si="619"/>
        <v>1346.346055</v>
      </c>
      <c r="W143" s="92">
        <f t="shared" si="619"/>
        <v>1295.9670133333334</v>
      </c>
      <c r="X143" s="92">
        <f t="shared" si="619"/>
        <v>1356.584821666667</v>
      </c>
      <c r="Y143" s="92">
        <f t="shared" si="619"/>
        <v>1359.769821666667</v>
      </c>
      <c r="Z143" s="92">
        <f t="shared" si="619"/>
        <v>1357.324821666667</v>
      </c>
      <c r="AA143" s="92">
        <f t="shared" si="619"/>
        <v>1357.5779677170431</v>
      </c>
      <c r="AB143" s="92">
        <f t="shared" si="619"/>
        <v>1357.0293330420639</v>
      </c>
      <c r="AC143" s="92">
        <f t="shared" si="619"/>
        <v>1317.5244532301122</v>
      </c>
      <c r="AD143" s="92">
        <f t="shared" si="619"/>
        <v>1358.8701741416078</v>
      </c>
      <c r="AE143" s="92">
        <f t="shared" si="619"/>
        <v>1349.3386212468886</v>
      </c>
      <c r="AF143" s="92">
        <f t="shared" si="619"/>
        <v>1355.9987927600002</v>
      </c>
      <c r="AG143" s="92">
        <f t="shared" si="619"/>
        <v>1269.0596764475001</v>
      </c>
      <c r="AH143" s="92">
        <f t="shared" si="619"/>
        <v>1358.7165691666669</v>
      </c>
      <c r="AI143" s="92">
        <f t="shared" si="619"/>
        <v>1347.6331622133334</v>
      </c>
      <c r="AJ143" s="92">
        <f t="shared" si="619"/>
        <v>1359.769821666667</v>
      </c>
      <c r="AK143" s="92">
        <f t="shared" si="619"/>
        <v>1359.7485001666669</v>
      </c>
      <c r="AL143" s="92">
        <f t="shared" si="619"/>
        <v>1359.769821666667</v>
      </c>
      <c r="AM143" s="92">
        <f t="shared" si="619"/>
        <v>1359.769821666667</v>
      </c>
      <c r="AN143" s="92">
        <f t="shared" si="619"/>
        <v>1358.7408831666669</v>
      </c>
      <c r="AO143" s="92">
        <f t="shared" si="619"/>
        <v>1337.559298195931</v>
      </c>
      <c r="AP143" s="92">
        <f t="shared" si="619"/>
        <v>1354.2886195233339</v>
      </c>
      <c r="AQ143" s="92">
        <f t="shared" si="619"/>
        <v>1359.769821666667</v>
      </c>
      <c r="AR143" s="92">
        <f t="shared" si="619"/>
        <v>1359.769821666667</v>
      </c>
      <c r="AS143" s="92">
        <f t="shared" si="619"/>
        <v>1359.769821666667</v>
      </c>
      <c r="AT143" s="92">
        <f t="shared" si="619"/>
        <v>1313.8264298298311</v>
      </c>
      <c r="AU143" s="92">
        <f t="shared" si="619"/>
        <v>1359.769821666667</v>
      </c>
      <c r="AV143" s="92">
        <f t="shared" si="619"/>
        <v>1359.769821666667</v>
      </c>
      <c r="AW143" s="92">
        <f t="shared" si="619"/>
        <v>1358.8345506238327</v>
      </c>
      <c r="AX143" s="92">
        <f t="shared" si="619"/>
        <v>1352.0843292714899</v>
      </c>
      <c r="AY143" s="92">
        <f t="shared" si="619"/>
        <v>1307.6648897928599</v>
      </c>
      <c r="AZ143" s="92">
        <f t="shared" si="619"/>
        <v>1359.0267418309234</v>
      </c>
      <c r="BA143" s="92">
        <f t="shared" si="619"/>
        <v>1359.4330394547294</v>
      </c>
      <c r="BB143" s="92">
        <f t="shared" si="619"/>
        <v>1359.3718128152843</v>
      </c>
      <c r="BC143" s="92">
        <f t="shared" si="619"/>
        <v>1346.2491297428805</v>
      </c>
      <c r="BD143" s="92">
        <f t="shared" si="619"/>
        <v>1359.6387494298676</v>
      </c>
      <c r="BE143" s="92">
        <f t="shared" si="619"/>
        <v>1390.576521239308</v>
      </c>
      <c r="BF143" s="92">
        <f t="shared" si="619"/>
        <v>1428.8523425229534</v>
      </c>
      <c r="BG143" s="92">
        <f t="shared" si="619"/>
        <v>1456.772779889805</v>
      </c>
    </row>
    <row r="144" spans="1:59" x14ac:dyDescent="0.2">
      <c r="F144" s="26" t="s">
        <v>6</v>
      </c>
      <c r="G144" s="98">
        <f t="shared" ref="G144:BG144" si="620">G110+G128</f>
        <v>15600</v>
      </c>
      <c r="H144" s="98">
        <f t="shared" si="620"/>
        <v>16600</v>
      </c>
      <c r="I144" s="98">
        <f t="shared" si="620"/>
        <v>15300.000000000002</v>
      </c>
      <c r="J144" s="98">
        <f t="shared" si="620"/>
        <v>19900</v>
      </c>
      <c r="K144" s="98">
        <f t="shared" si="620"/>
        <v>13400</v>
      </c>
      <c r="L144" s="98">
        <f t="shared" si="620"/>
        <v>4622</v>
      </c>
      <c r="M144" s="98">
        <f t="shared" si="620"/>
        <v>4806</v>
      </c>
      <c r="N144" s="98">
        <f t="shared" si="620"/>
        <v>5760</v>
      </c>
      <c r="O144" s="98">
        <f t="shared" si="620"/>
        <v>5379</v>
      </c>
      <c r="P144" s="98">
        <f t="shared" si="620"/>
        <v>5689</v>
      </c>
      <c r="Q144" s="92">
        <f t="shared" si="620"/>
        <v>8684.2999999999993</v>
      </c>
      <c r="R144" s="92">
        <f t="shared" si="620"/>
        <v>8092.9600000000009</v>
      </c>
      <c r="S144" s="92">
        <f t="shared" si="620"/>
        <v>8287.7000000000007</v>
      </c>
      <c r="T144" s="92">
        <f t="shared" si="620"/>
        <v>8447.8700000000008</v>
      </c>
      <c r="U144" s="92">
        <f t="shared" si="620"/>
        <v>8121.74</v>
      </c>
      <c r="V144" s="92">
        <f t="shared" si="620"/>
        <v>6680.4411341666664</v>
      </c>
      <c r="W144" s="92">
        <f t="shared" si="620"/>
        <v>6614.4785675000003</v>
      </c>
      <c r="X144" s="92">
        <f t="shared" si="620"/>
        <v>6693.3544091666672</v>
      </c>
      <c r="Y144" s="92">
        <f t="shared" si="620"/>
        <v>6693.3544091666672</v>
      </c>
      <c r="Z144" s="92">
        <f t="shared" si="620"/>
        <v>6693.3544091666672</v>
      </c>
      <c r="AA144" s="92">
        <f t="shared" si="620"/>
        <v>6693.3544091666672</v>
      </c>
      <c r="AB144" s="92">
        <f t="shared" si="620"/>
        <v>6693.3544091666672</v>
      </c>
      <c r="AC144" s="92">
        <f t="shared" si="620"/>
        <v>6687.5329788243753</v>
      </c>
      <c r="AD144" s="92">
        <f t="shared" si="620"/>
        <v>6693.3544091666672</v>
      </c>
      <c r="AE144" s="92">
        <f t="shared" si="620"/>
        <v>6693.3544091666672</v>
      </c>
      <c r="AF144" s="92">
        <f t="shared" si="620"/>
        <v>6693.3544091666672</v>
      </c>
      <c r="AG144" s="92">
        <f t="shared" si="620"/>
        <v>6635.6180724291662</v>
      </c>
      <c r="AH144" s="92">
        <f t="shared" si="620"/>
        <v>6693.3544091666672</v>
      </c>
      <c r="AI144" s="92">
        <f t="shared" si="620"/>
        <v>6693.3544091666672</v>
      </c>
      <c r="AJ144" s="92">
        <f t="shared" si="620"/>
        <v>6693.0932809500009</v>
      </c>
      <c r="AK144" s="92">
        <f t="shared" si="620"/>
        <v>6693.3544091666672</v>
      </c>
      <c r="AL144" s="92">
        <f t="shared" si="620"/>
        <v>6693.3544091666672</v>
      </c>
      <c r="AM144" s="92">
        <f t="shared" si="620"/>
        <v>6693.3544091666672</v>
      </c>
      <c r="AN144" s="92">
        <f t="shared" si="620"/>
        <v>6679.4471212549897</v>
      </c>
      <c r="AO144" s="92">
        <f t="shared" si="620"/>
        <v>6639.0335604555912</v>
      </c>
      <c r="AP144" s="92">
        <f t="shared" si="620"/>
        <v>6693.3544091666672</v>
      </c>
      <c r="AQ144" s="92">
        <f t="shared" si="620"/>
        <v>6693.3544091666672</v>
      </c>
      <c r="AR144" s="92">
        <f t="shared" si="620"/>
        <v>6693.3544091666672</v>
      </c>
      <c r="AS144" s="92">
        <f t="shared" si="620"/>
        <v>6693.3544091666672</v>
      </c>
      <c r="AT144" s="92">
        <f t="shared" si="620"/>
        <v>6510.1150540020235</v>
      </c>
      <c r="AU144" s="92">
        <f t="shared" si="620"/>
        <v>6693.3544091666672</v>
      </c>
      <c r="AV144" s="92">
        <f t="shared" si="620"/>
        <v>6693.3544091666672</v>
      </c>
      <c r="AW144" s="92">
        <f t="shared" si="620"/>
        <v>6693.3544091666672</v>
      </c>
      <c r="AX144" s="92">
        <f t="shared" si="620"/>
        <v>6693.3544091666672</v>
      </c>
      <c r="AY144" s="92">
        <f t="shared" si="620"/>
        <v>6503.0714477433758</v>
      </c>
      <c r="AZ144" s="92">
        <f t="shared" si="620"/>
        <v>6693.3544091666672</v>
      </c>
      <c r="BA144" s="92">
        <f t="shared" si="620"/>
        <v>6693.3544091666672</v>
      </c>
      <c r="BB144" s="92">
        <f t="shared" si="620"/>
        <v>6693.3544091666672</v>
      </c>
      <c r="BC144" s="92">
        <f t="shared" si="620"/>
        <v>6690.7395406666674</v>
      </c>
      <c r="BD144" s="92">
        <f t="shared" si="620"/>
        <v>6693.3544091666672</v>
      </c>
      <c r="BE144" s="92">
        <f t="shared" si="620"/>
        <v>7921.2215882007531</v>
      </c>
      <c r="BF144" s="92">
        <f t="shared" si="620"/>
        <v>8426.0617831396194</v>
      </c>
      <c r="BG144" s="92">
        <f t="shared" si="620"/>
        <v>7806.0421182007276</v>
      </c>
    </row>
    <row r="145" spans="1:59" x14ac:dyDescent="0.2">
      <c r="F145" s="13" t="s">
        <v>10</v>
      </c>
      <c r="G145" s="75">
        <f>SUM(G142:G144)</f>
        <v>57207</v>
      </c>
      <c r="H145" s="75">
        <f t="shared" ref="H145" si="621">SUM(H142:H144)</f>
        <v>59074</v>
      </c>
      <c r="I145" s="75">
        <f t="shared" ref="I145" si="622">SUM(I142:I144)</f>
        <v>56236</v>
      </c>
      <c r="J145" s="75">
        <f t="shared" ref="J145" si="623">SUM(J142:J144)</f>
        <v>71506</v>
      </c>
      <c r="K145" s="75">
        <f t="shared" ref="K145" si="624">SUM(K142:K144)</f>
        <v>55252.858677875483</v>
      </c>
      <c r="L145" s="75">
        <f t="shared" ref="L145" si="625">SUM(L142:L144)</f>
        <v>35940</v>
      </c>
      <c r="M145" s="75">
        <f t="shared" ref="M145" si="626">SUM(M142:M144)</f>
        <v>38533</v>
      </c>
      <c r="N145" s="75">
        <f t="shared" ref="N145" si="627">SUM(N142:N144)</f>
        <v>43606</v>
      </c>
      <c r="O145" s="75">
        <f t="shared" ref="O145" si="628">SUM(O142:O144)</f>
        <v>41909</v>
      </c>
      <c r="P145" s="75">
        <f t="shared" ref="P145" si="629">SUM(P142:P144)</f>
        <v>43287</v>
      </c>
      <c r="Q145" s="75">
        <f t="shared" ref="Q145" si="630">SUM(Q142:Q144)</f>
        <v>60396.05</v>
      </c>
      <c r="R145" s="75">
        <f t="shared" ref="R145" si="631">SUM(R142:R144)</f>
        <v>55083.18</v>
      </c>
      <c r="S145" s="75">
        <f t="shared" ref="S145" si="632">SUM(S142:S144)</f>
        <v>57909.31</v>
      </c>
      <c r="T145" s="75">
        <f t="shared" ref="T145" si="633">SUM(T142:T144)</f>
        <v>59219.979999999996</v>
      </c>
      <c r="U145" s="75">
        <f t="shared" ref="U145" si="634">SUM(U142:U144)</f>
        <v>63876.95</v>
      </c>
      <c r="V145" s="75">
        <f t="shared" ref="V145" si="635">SUM(V142:V144)</f>
        <v>71060.247842155004</v>
      </c>
      <c r="W145" s="75">
        <f t="shared" ref="W145" si="636">SUM(W142:W144)</f>
        <v>71208.916056298331</v>
      </c>
      <c r="X145" s="75">
        <f t="shared" ref="X145" si="637">SUM(X142:X144)</f>
        <v>71713.588040814997</v>
      </c>
      <c r="Y145" s="75">
        <f t="shared" ref="Y145" si="638">SUM(Y142:Y144)</f>
        <v>68084.872713085002</v>
      </c>
      <c r="Z145" s="75">
        <f t="shared" ref="Z145" si="639">SUM(Z142:Z144)</f>
        <v>65833.993260385017</v>
      </c>
      <c r="AA145" s="75">
        <f t="shared" ref="AA145" si="640">SUM(AA142:AA144)</f>
        <v>77269.105660541361</v>
      </c>
      <c r="AB145" s="75">
        <f t="shared" ref="AB145" si="641">SUM(AB142:AB144)</f>
        <v>75127.105292150081</v>
      </c>
      <c r="AC145" s="75">
        <f t="shared" ref="AC145" si="642">SUM(AC142:AC144)</f>
        <v>78271.287736347935</v>
      </c>
      <c r="AD145" s="75">
        <f t="shared" ref="AD145" si="643">SUM(AD142:AD144)</f>
        <v>78284.945748402126</v>
      </c>
      <c r="AE145" s="75">
        <f t="shared" ref="AE145" si="644">SUM(AE142:AE144)</f>
        <v>79031.849230885215</v>
      </c>
      <c r="AF145" s="75">
        <f t="shared" ref="AF145" si="645">SUM(AF142:AF144)</f>
        <v>76371.628624941091</v>
      </c>
      <c r="AG145" s="75">
        <f t="shared" ref="AG145" si="646">SUM(AG142:AG144)</f>
        <v>78959.815139356724</v>
      </c>
      <c r="AH145" s="75">
        <f t="shared" ref="AH145" si="647">SUM(AH142:AH144)</f>
        <v>81719.019798651309</v>
      </c>
      <c r="AI145" s="75">
        <f t="shared" ref="AI145" si="648">SUM(AI142:AI144)</f>
        <v>85701.574814672713</v>
      </c>
      <c r="AJ145" s="75">
        <f t="shared" ref="AJ145" si="649">SUM(AJ142:AJ144)</f>
        <v>80964.838205028907</v>
      </c>
      <c r="AK145" s="75">
        <f t="shared" ref="AK145" si="650">SUM(AK142:AK144)</f>
        <v>82164.654434963872</v>
      </c>
      <c r="AL145" s="75">
        <f t="shared" ref="AL145" si="651">SUM(AL142:AL144)</f>
        <v>79086.247639714391</v>
      </c>
      <c r="AM145" s="75">
        <f t="shared" ref="AM145" si="652">SUM(AM142:AM144)</f>
        <v>78063.097305918534</v>
      </c>
      <c r="AN145" s="75">
        <f t="shared" ref="AN145" si="653">SUM(AN142:AN144)</f>
        <v>76273.663352846692</v>
      </c>
      <c r="AO145" s="75">
        <f t="shared" ref="AO145" si="654">SUM(AO142:AO144)</f>
        <v>79691.394969344183</v>
      </c>
      <c r="AP145" s="75">
        <f t="shared" ref="AP145" si="655">SUM(AP142:AP144)</f>
        <v>81166.400147686931</v>
      </c>
      <c r="AQ145" s="75">
        <f t="shared" ref="AQ145" si="656">SUM(AQ142:AQ144)</f>
        <v>79240.545654302041</v>
      </c>
      <c r="AR145" s="75">
        <f t="shared" ref="AR145" si="657">SUM(AR142:AR144)</f>
        <v>80807.881700260332</v>
      </c>
      <c r="AS145" s="75">
        <f t="shared" ref="AS145" si="658">SUM(AS142:AS144)</f>
        <v>83775.933832549737</v>
      </c>
      <c r="AT145" s="75">
        <f t="shared" ref="AT145" si="659">SUM(AT142:AT144)</f>
        <v>84520.481125917897</v>
      </c>
      <c r="AU145" s="75">
        <f t="shared" ref="AU145" si="660">SUM(AU142:AU144)</f>
        <v>86986.669838086164</v>
      </c>
      <c r="AV145" s="75">
        <f t="shared" ref="AV145" si="661">SUM(AV142:AV144)</f>
        <v>86682.710834598518</v>
      </c>
      <c r="AW145" s="75">
        <f t="shared" ref="AW145" si="662">SUM(AW142:AW144)</f>
        <v>81384.56558404128</v>
      </c>
      <c r="AX145" s="75">
        <f t="shared" ref="AX145" si="663">SUM(AX142:AX144)</f>
        <v>79876.981741044292</v>
      </c>
      <c r="AY145" s="75">
        <f t="shared" ref="AY145" si="664">SUM(AY142:AY144)</f>
        <v>78740.543685084311</v>
      </c>
      <c r="AZ145" s="75">
        <f t="shared" ref="AZ145" si="665">SUM(AZ142:AZ144)</f>
        <v>78986.368561328607</v>
      </c>
      <c r="BA145" s="75">
        <f t="shared" ref="BA145" si="666">SUM(BA142:BA144)</f>
        <v>82909.2854227403</v>
      </c>
      <c r="BB145" s="75">
        <f t="shared" ref="BB145" si="667">SUM(BB142:BB144)</f>
        <v>80765.894662450053</v>
      </c>
      <c r="BC145" s="75">
        <f t="shared" ref="BC145" si="668">SUM(BC142:BC144)</f>
        <v>82596.978203784165</v>
      </c>
      <c r="BD145" s="75">
        <f t="shared" ref="BD145" si="669">SUM(BD142:BD144)</f>
        <v>84781.093957773046</v>
      </c>
      <c r="BE145" s="75">
        <f t="shared" ref="BE145" si="670">SUM(BE142:BE144)</f>
        <v>85875.726736364071</v>
      </c>
      <c r="BF145" s="75">
        <f t="shared" ref="BF145" si="671">SUM(BF142:BF144)</f>
        <v>87625.48202107595</v>
      </c>
      <c r="BG145" s="75">
        <f t="shared" ref="BG145" si="672">SUM(BG142:BG144)</f>
        <v>89831.723408705133</v>
      </c>
    </row>
    <row r="146" spans="1:59" x14ac:dyDescent="0.2">
      <c r="D146" s="11" t="s">
        <v>13</v>
      </c>
      <c r="F146" s="26" t="s">
        <v>8</v>
      </c>
      <c r="G146" s="84">
        <f>G112+G130</f>
        <v>27422.319975282331</v>
      </c>
      <c r="H146" s="84">
        <f t="shared" ref="H146:BG146" si="673">H112+H130</f>
        <v>30340.932048318013</v>
      </c>
      <c r="I146" s="84">
        <f t="shared" si="673"/>
        <v>29536.22506851087</v>
      </c>
      <c r="J146" s="84">
        <f t="shared" si="673"/>
        <v>30513.358993398157</v>
      </c>
      <c r="K146" s="84">
        <f t="shared" si="673"/>
        <v>27679.497571089461</v>
      </c>
      <c r="L146" s="84">
        <f t="shared" si="673"/>
        <v>27119.053305000001</v>
      </c>
      <c r="M146" s="84">
        <f t="shared" si="673"/>
        <v>26070.146042</v>
      </c>
      <c r="N146" s="84">
        <f t="shared" si="673"/>
        <v>28563.880762000001</v>
      </c>
      <c r="O146" s="84">
        <f t="shared" si="673"/>
        <v>28837.697639000002</v>
      </c>
      <c r="P146" s="84">
        <f t="shared" si="673"/>
        <v>29059.272881000001</v>
      </c>
      <c r="Q146" s="84">
        <f t="shared" si="673"/>
        <v>46688.272889</v>
      </c>
      <c r="R146" s="84">
        <f t="shared" si="673"/>
        <v>45168.499567000006</v>
      </c>
      <c r="S146" s="84">
        <f t="shared" si="673"/>
        <v>43272.249580000003</v>
      </c>
      <c r="T146" s="84">
        <f t="shared" si="673"/>
        <v>41496.466725999999</v>
      </c>
      <c r="U146" s="84">
        <f t="shared" si="673"/>
        <v>39296.898574999999</v>
      </c>
      <c r="V146" s="75">
        <f t="shared" si="673"/>
        <v>29941.306055416666</v>
      </c>
      <c r="W146" s="75">
        <f t="shared" si="673"/>
        <v>28153.648653146665</v>
      </c>
      <c r="X146" s="75">
        <f t="shared" si="673"/>
        <v>25634.855076083335</v>
      </c>
      <c r="Y146" s="75">
        <f t="shared" si="673"/>
        <v>32128.331693053333</v>
      </c>
      <c r="Z146" s="75">
        <f t="shared" si="673"/>
        <v>34976.561306416661</v>
      </c>
      <c r="AA146" s="75">
        <f t="shared" si="673"/>
        <v>32479.610218483336</v>
      </c>
      <c r="AB146" s="75">
        <f t="shared" si="673"/>
        <v>28541.390550499997</v>
      </c>
      <c r="AC146" s="75">
        <f t="shared" si="673"/>
        <v>32719.377242953335</v>
      </c>
      <c r="AD146" s="75">
        <f t="shared" si="673"/>
        <v>32002.214838166663</v>
      </c>
      <c r="AE146" s="75">
        <f t="shared" si="673"/>
        <v>31984.562125049997</v>
      </c>
      <c r="AF146" s="75">
        <f t="shared" si="673"/>
        <v>33124.309597744985</v>
      </c>
      <c r="AG146" s="75">
        <f t="shared" si="673"/>
        <v>34523.570734025983</v>
      </c>
      <c r="AH146" s="75">
        <f t="shared" si="673"/>
        <v>34316.329784200738</v>
      </c>
      <c r="AI146" s="75">
        <f t="shared" si="673"/>
        <v>34843.194356708889</v>
      </c>
      <c r="AJ146" s="75">
        <f t="shared" si="673"/>
        <v>31239.769454265006</v>
      </c>
      <c r="AK146" s="75">
        <f t="shared" si="673"/>
        <v>30220.060548572743</v>
      </c>
      <c r="AL146" s="75">
        <f t="shared" si="673"/>
        <v>32278.243783701757</v>
      </c>
      <c r="AM146" s="75">
        <f t="shared" si="673"/>
        <v>32986.651475051978</v>
      </c>
      <c r="AN146" s="75">
        <f t="shared" si="673"/>
        <v>33948.729405388251</v>
      </c>
      <c r="AO146" s="75">
        <f t="shared" si="673"/>
        <v>33381.78615591881</v>
      </c>
      <c r="AP146" s="75">
        <f t="shared" si="673"/>
        <v>33528.337638020646</v>
      </c>
      <c r="AQ146" s="75">
        <f t="shared" si="673"/>
        <v>31663.389568341918</v>
      </c>
      <c r="AR146" s="75">
        <f t="shared" si="673"/>
        <v>32803.573661755734</v>
      </c>
      <c r="AS146" s="75">
        <f t="shared" si="673"/>
        <v>33614.25054449145</v>
      </c>
      <c r="AT146" s="75">
        <f t="shared" si="673"/>
        <v>32755.066250166848</v>
      </c>
      <c r="AU146" s="75">
        <f t="shared" si="673"/>
        <v>32248.590574225338</v>
      </c>
      <c r="AV146" s="75">
        <f t="shared" si="673"/>
        <v>33839.723840538682</v>
      </c>
      <c r="AW146" s="75">
        <f t="shared" si="673"/>
        <v>31912.676926839726</v>
      </c>
      <c r="AX146" s="75">
        <f t="shared" si="673"/>
        <v>33118.971203287423</v>
      </c>
      <c r="AY146" s="75">
        <f t="shared" si="673"/>
        <v>34200.289401558221</v>
      </c>
      <c r="AZ146" s="75">
        <f t="shared" si="673"/>
        <v>33148.703662223226</v>
      </c>
      <c r="BA146" s="75">
        <f t="shared" si="673"/>
        <v>33135.006391163486</v>
      </c>
      <c r="BB146" s="75">
        <f t="shared" si="673"/>
        <v>33144.281828829851</v>
      </c>
      <c r="BC146" s="75">
        <f t="shared" si="673"/>
        <v>33014.119420725598</v>
      </c>
      <c r="BD146" s="75">
        <f t="shared" si="673"/>
        <v>33688.284787322453</v>
      </c>
      <c r="BE146" s="75">
        <f t="shared" si="673"/>
        <v>33523.604085567276</v>
      </c>
      <c r="BF146" s="75">
        <f t="shared" si="673"/>
        <v>35604.375885035755</v>
      </c>
      <c r="BG146" s="75">
        <f t="shared" si="673"/>
        <v>37036.938788474028</v>
      </c>
    </row>
    <row r="147" spans="1:59" x14ac:dyDescent="0.2">
      <c r="E147" s="11" t="s">
        <v>35</v>
      </c>
      <c r="F147" s="26"/>
      <c r="G147" s="86">
        <v>41507</v>
      </c>
      <c r="H147" s="86">
        <v>42374</v>
      </c>
      <c r="I147" s="86">
        <v>40836</v>
      </c>
      <c r="J147" s="86">
        <v>51506</v>
      </c>
      <c r="K147" s="86">
        <v>41752.858677875483</v>
      </c>
      <c r="L147" s="86">
        <v>31070</v>
      </c>
      <c r="M147" s="86">
        <v>33458</v>
      </c>
      <c r="N147" s="86">
        <v>37555</v>
      </c>
      <c r="O147" s="86">
        <v>36301</v>
      </c>
      <c r="P147" s="86">
        <v>37325</v>
      </c>
      <c r="Q147" s="76">
        <v>51269.64</v>
      </c>
      <c r="R147" s="76">
        <v>46561.04</v>
      </c>
      <c r="S147" s="76">
        <v>49213.36</v>
      </c>
      <c r="T147" s="76">
        <v>50338.659999999996</v>
      </c>
      <c r="U147" s="76">
        <v>55346.96</v>
      </c>
      <c r="V147" s="76">
        <v>62057.56065298833</v>
      </c>
      <c r="W147" s="76">
        <v>62347.570475465</v>
      </c>
      <c r="X147" s="76">
        <v>62998.048809981665</v>
      </c>
      <c r="Y147" s="76">
        <v>59376.948482251668</v>
      </c>
      <c r="Z147" s="76">
        <v>56962.414029551677</v>
      </c>
      <c r="AA147" s="76">
        <v>68472.273283657647</v>
      </c>
      <c r="AB147" s="76">
        <v>66351.321549941349</v>
      </c>
      <c r="AC147" s="76">
        <v>69363.730304293451</v>
      </c>
      <c r="AD147" s="76">
        <v>69505.221165093855</v>
      </c>
      <c r="AE147" s="76">
        <v>70075.556200471648</v>
      </c>
      <c r="AF147" s="76">
        <v>68322.27542301442</v>
      </c>
      <c r="AG147" s="76">
        <v>71055.137390480057</v>
      </c>
      <c r="AH147" s="76">
        <v>73666.948820317979</v>
      </c>
      <c r="AI147" s="76">
        <v>77660.587243292714</v>
      </c>
      <c r="AJ147" s="76">
        <v>72911.975102412252</v>
      </c>
      <c r="AK147" s="76">
        <v>74111.551525630537</v>
      </c>
      <c r="AL147" s="76">
        <v>71033.12340888106</v>
      </c>
      <c r="AM147" s="76">
        <v>70009.973075085203</v>
      </c>
      <c r="AN147" s="76">
        <v>68235.47534842504</v>
      </c>
      <c r="AO147" s="76">
        <v>71714.802110692661</v>
      </c>
      <c r="AP147" s="76">
        <v>73118.757118996931</v>
      </c>
      <c r="AQ147" s="76">
        <v>71187.42142346871</v>
      </c>
      <c r="AR147" s="76">
        <v>72754.757469427001</v>
      </c>
      <c r="AS147" s="76">
        <v>75722.809601716406</v>
      </c>
      <c r="AT147" s="76">
        <v>76696.539642086049</v>
      </c>
      <c r="AU147" s="76">
        <v>78933.545607252832</v>
      </c>
      <c r="AV147" s="76">
        <v>78629.586603765187</v>
      </c>
      <c r="AW147" s="76">
        <v>73332.376624250785</v>
      </c>
      <c r="AX147" s="76">
        <v>71831.543002606137</v>
      </c>
      <c r="AY147" s="76">
        <v>70929.807347548078</v>
      </c>
      <c r="AZ147" s="76">
        <v>70933.987410331014</v>
      </c>
      <c r="BA147" s="76">
        <v>74856.497974118902</v>
      </c>
      <c r="BB147" s="76">
        <v>72713.1684404681</v>
      </c>
      <c r="BC147" s="76">
        <v>74559.989533374624</v>
      </c>
      <c r="BD147" s="76">
        <v>76728.100799176507</v>
      </c>
      <c r="BE147" s="76">
        <v>76563.928626924011</v>
      </c>
      <c r="BF147" s="76">
        <v>77770.567895413376</v>
      </c>
      <c r="BG147" s="76">
        <v>80568.908510614609</v>
      </c>
    </row>
    <row r="148" spans="1:59" x14ac:dyDescent="0.2">
      <c r="A148" s="29"/>
      <c r="B148" s="30"/>
      <c r="C148" s="30"/>
      <c r="D148" s="46"/>
      <c r="E148" s="25"/>
      <c r="F148" s="31" t="s">
        <v>23</v>
      </c>
      <c r="G148" s="77">
        <f>SUM(G136+G140+G141+G145+G146)</f>
        <v>171464.60327470955</v>
      </c>
      <c r="H148" s="77">
        <f>SUM(H136+H140+H141+H145+H146)</f>
        <v>172553.18527824176</v>
      </c>
      <c r="I148" s="77">
        <f t="shared" ref="I148:BG148" si="674">SUM(I136+I140+I141+I145+I146)</f>
        <v>172348.47286084972</v>
      </c>
      <c r="J148" s="77">
        <f t="shared" si="674"/>
        <v>190388.14504056436</v>
      </c>
      <c r="K148" s="77">
        <f t="shared" si="674"/>
        <v>169083.84307189714</v>
      </c>
      <c r="L148" s="77">
        <f t="shared" si="674"/>
        <v>132987.37951870001</v>
      </c>
      <c r="M148" s="77">
        <f t="shared" si="674"/>
        <v>139253.78459359999</v>
      </c>
      <c r="N148" s="77">
        <f t="shared" si="674"/>
        <v>158460.82086499999</v>
      </c>
      <c r="O148" s="77">
        <f t="shared" si="674"/>
        <v>156803.31192129999</v>
      </c>
      <c r="P148" s="77">
        <f t="shared" si="674"/>
        <v>174006.88875730001</v>
      </c>
      <c r="Q148" s="77">
        <f t="shared" si="674"/>
        <v>223218.67180700001</v>
      </c>
      <c r="R148" s="77">
        <f t="shared" si="674"/>
        <v>213175.32332000002</v>
      </c>
      <c r="S148" s="77">
        <f t="shared" si="674"/>
        <v>219812.65498399999</v>
      </c>
      <c r="T148" s="77">
        <f t="shared" si="674"/>
        <v>222847.94901600003</v>
      </c>
      <c r="U148" s="77">
        <f t="shared" si="674"/>
        <v>227550.23911379999</v>
      </c>
      <c r="V148" s="77">
        <f t="shared" si="674"/>
        <v>209609.85214276353</v>
      </c>
      <c r="W148" s="77">
        <f t="shared" si="674"/>
        <v>209807.03093442688</v>
      </c>
      <c r="X148" s="77">
        <f t="shared" si="674"/>
        <v>207099.96923670752</v>
      </c>
      <c r="Y148" s="77">
        <f t="shared" si="674"/>
        <v>210750.5850074717</v>
      </c>
      <c r="Z148" s="77">
        <f t="shared" si="674"/>
        <v>204839.99921843494</v>
      </c>
      <c r="AA148" s="77">
        <f t="shared" si="674"/>
        <v>224242.27113137022</v>
      </c>
      <c r="AB148" s="77">
        <f t="shared" si="674"/>
        <v>222284.81441218231</v>
      </c>
      <c r="AC148" s="77">
        <f t="shared" si="674"/>
        <v>223398.42904854607</v>
      </c>
      <c r="AD148" s="77">
        <f t="shared" si="674"/>
        <v>230733.61203908903</v>
      </c>
      <c r="AE148" s="77">
        <f t="shared" si="674"/>
        <v>215302.26585192501</v>
      </c>
      <c r="AF148" s="77">
        <f t="shared" si="674"/>
        <v>223484.63046742574</v>
      </c>
      <c r="AG148" s="77">
        <f t="shared" si="674"/>
        <v>228181.71694144869</v>
      </c>
      <c r="AH148" s="77">
        <f t="shared" si="674"/>
        <v>241792.93989167409</v>
      </c>
      <c r="AI148" s="77">
        <f t="shared" si="674"/>
        <v>245229.04234374152</v>
      </c>
      <c r="AJ148" s="77">
        <f t="shared" si="674"/>
        <v>235793.86767821389</v>
      </c>
      <c r="AK148" s="77">
        <f t="shared" si="674"/>
        <v>232542.71511798224</v>
      </c>
      <c r="AL148" s="77">
        <f t="shared" si="674"/>
        <v>214618.15822276869</v>
      </c>
      <c r="AM148" s="77">
        <f t="shared" si="674"/>
        <v>214123.12968479976</v>
      </c>
      <c r="AN148" s="77">
        <f t="shared" si="674"/>
        <v>219977.52748308814</v>
      </c>
      <c r="AO148" s="77">
        <f t="shared" si="674"/>
        <v>229339.53014013119</v>
      </c>
      <c r="AP148" s="77">
        <f t="shared" si="674"/>
        <v>238940.73046111339</v>
      </c>
      <c r="AQ148" s="77">
        <f t="shared" si="674"/>
        <v>236571.11261261182</v>
      </c>
      <c r="AR148" s="77">
        <f t="shared" si="674"/>
        <v>234878.31798533059</v>
      </c>
      <c r="AS148" s="77">
        <f t="shared" si="674"/>
        <v>239457.9695464042</v>
      </c>
      <c r="AT148" s="77">
        <f t="shared" si="674"/>
        <v>237948.99054433656</v>
      </c>
      <c r="AU148" s="77">
        <f t="shared" si="674"/>
        <v>236876.07746218902</v>
      </c>
      <c r="AV148" s="77">
        <f t="shared" si="674"/>
        <v>237742.11096325071</v>
      </c>
      <c r="AW148" s="77">
        <f t="shared" si="674"/>
        <v>216781.86642242016</v>
      </c>
      <c r="AX148" s="77">
        <f t="shared" si="674"/>
        <v>220585.4220776583</v>
      </c>
      <c r="AY148" s="77">
        <f t="shared" si="674"/>
        <v>227302.998003888</v>
      </c>
      <c r="AZ148" s="77">
        <f t="shared" si="674"/>
        <v>239445.05327351391</v>
      </c>
      <c r="BA148" s="77">
        <f t="shared" si="674"/>
        <v>239522.20257879855</v>
      </c>
      <c r="BB148" s="77">
        <f t="shared" si="674"/>
        <v>225819.48131237359</v>
      </c>
      <c r="BC148" s="77">
        <f t="shared" si="674"/>
        <v>233397.37873540862</v>
      </c>
      <c r="BD148" s="77">
        <f t="shared" si="674"/>
        <v>239539.60216171539</v>
      </c>
      <c r="BE148" s="77">
        <f t="shared" si="674"/>
        <v>236464.90676561859</v>
      </c>
      <c r="BF148" s="77">
        <f t="shared" si="674"/>
        <v>239832.5682358327</v>
      </c>
      <c r="BG148" s="77">
        <f t="shared" si="674"/>
        <v>256642.57399242389</v>
      </c>
    </row>
    <row r="149" spans="1:59" x14ac:dyDescent="0.2">
      <c r="A149" s="29"/>
      <c r="B149" s="30"/>
      <c r="C149" s="30"/>
      <c r="D149" s="25"/>
      <c r="E149" s="25"/>
      <c r="F149" s="31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</row>
    <row r="150" spans="1:59" x14ac:dyDescent="0.2">
      <c r="A150" s="18"/>
      <c r="C150" s="56" t="s">
        <v>36</v>
      </c>
      <c r="D150" s="51"/>
      <c r="E150" s="51"/>
      <c r="F150" s="36"/>
      <c r="G150" s="99">
        <v>171464.60327470955</v>
      </c>
      <c r="H150" s="99">
        <v>172553.18527824176</v>
      </c>
      <c r="I150" s="99">
        <v>172348.47286084981</v>
      </c>
      <c r="J150" s="99">
        <v>190388.1450405643</v>
      </c>
      <c r="K150" s="99">
        <v>169083.84307189716</v>
      </c>
      <c r="L150" s="99">
        <v>132987.37951870004</v>
      </c>
      <c r="M150" s="99">
        <v>139253.78459359999</v>
      </c>
      <c r="N150" s="99">
        <v>158460.82086499999</v>
      </c>
      <c r="O150" s="99">
        <v>156803.31192129999</v>
      </c>
      <c r="P150" s="99">
        <v>174006.88875729995</v>
      </c>
      <c r="Q150" s="99">
        <v>223218.67180699995</v>
      </c>
      <c r="R150" s="99">
        <v>213175.32332000002</v>
      </c>
      <c r="S150" s="99">
        <v>219812.65498399996</v>
      </c>
      <c r="T150" s="99">
        <v>222847.94901600003</v>
      </c>
      <c r="U150" s="99">
        <v>227550.23911379999</v>
      </c>
      <c r="V150" s="99">
        <v>208633.95214276348</v>
      </c>
      <c r="W150" s="99">
        <v>208856.13093442688</v>
      </c>
      <c r="X150" s="99">
        <v>206434.36923670745</v>
      </c>
      <c r="Y150" s="99">
        <v>210095.78500747168</v>
      </c>
      <c r="Z150" s="99">
        <v>204019.09921843495</v>
      </c>
      <c r="AA150" s="99">
        <v>223496.37113137022</v>
      </c>
      <c r="AB150" s="99">
        <v>221559.41441218223</v>
      </c>
      <c r="AC150" s="99">
        <v>222495.92904854612</v>
      </c>
      <c r="AD150" s="99">
        <v>230006.11203908906</v>
      </c>
      <c r="AE150" s="99">
        <v>214388.66585192498</v>
      </c>
      <c r="AF150" s="99">
        <v>223484.63046742571</v>
      </c>
      <c r="AG150" s="99">
        <v>228181.71694144869</v>
      </c>
      <c r="AH150" s="99">
        <v>241792.93989167412</v>
      </c>
      <c r="AI150" s="99">
        <v>245229.04234374149</v>
      </c>
      <c r="AJ150" s="99">
        <v>235793.86767821384</v>
      </c>
      <c r="AK150" s="99">
        <v>232542.71511798224</v>
      </c>
      <c r="AL150" s="99">
        <v>214618.15822276869</v>
      </c>
      <c r="AM150" s="99">
        <v>214123.12968479976</v>
      </c>
      <c r="AN150" s="99">
        <v>219977.52748308811</v>
      </c>
      <c r="AO150" s="99">
        <v>229339.53014013119</v>
      </c>
      <c r="AP150" s="99">
        <v>238940.73046111342</v>
      </c>
      <c r="AQ150" s="99">
        <v>236571.11261261185</v>
      </c>
      <c r="AR150" s="99">
        <v>234878.31798533059</v>
      </c>
      <c r="AS150" s="99">
        <v>239457.96954640426</v>
      </c>
      <c r="AT150" s="99">
        <v>237948.99054433656</v>
      </c>
      <c r="AU150" s="99">
        <v>236876.07746218896</v>
      </c>
      <c r="AV150" s="99">
        <v>237742.11096325069</v>
      </c>
      <c r="AW150" s="99">
        <v>216781.86642242019</v>
      </c>
      <c r="AX150" s="99">
        <v>220585.42207765835</v>
      </c>
      <c r="AY150" s="99">
        <v>227302.99800388797</v>
      </c>
      <c r="AZ150" s="99">
        <v>239445.05327351385</v>
      </c>
      <c r="BA150" s="99">
        <v>239522.20257879858</v>
      </c>
      <c r="BB150" s="99">
        <v>225819.48131237365</v>
      </c>
      <c r="BC150" s="99">
        <v>233397.37873540865</v>
      </c>
      <c r="BD150" s="99">
        <v>239539.60216171539</v>
      </c>
      <c r="BE150" s="99">
        <v>236464.90676561865</v>
      </c>
      <c r="BF150" s="99">
        <v>239832.56823583267</v>
      </c>
      <c r="BG150" s="99">
        <v>256642.57399242392</v>
      </c>
    </row>
    <row r="151" spans="1:59" x14ac:dyDescent="0.2">
      <c r="A151" s="18"/>
      <c r="C151" s="26" t="s">
        <v>37</v>
      </c>
      <c r="D151" s="51"/>
      <c r="E151" s="51"/>
      <c r="F151" s="36"/>
      <c r="G151" s="99">
        <v>468318.3828666</v>
      </c>
      <c r="H151" s="99">
        <v>473502.17856020003</v>
      </c>
      <c r="I151" s="99">
        <v>535329.26604790008</v>
      </c>
      <c r="J151" s="99">
        <v>615367.31007839995</v>
      </c>
      <c r="K151" s="99">
        <v>642838.4152403</v>
      </c>
      <c r="L151" s="99">
        <v>649790.41196079995</v>
      </c>
      <c r="M151" s="99">
        <v>558020.5071244</v>
      </c>
      <c r="N151" s="99">
        <v>544966.29366350011</v>
      </c>
      <c r="O151" s="99">
        <v>648778.10831889999</v>
      </c>
      <c r="P151" s="99">
        <v>722116.50055719994</v>
      </c>
      <c r="Q151" s="99">
        <v>674783.36431700003</v>
      </c>
      <c r="R151" s="99">
        <v>700431.98352939996</v>
      </c>
      <c r="S151" s="99">
        <v>770999.05669349991</v>
      </c>
      <c r="T151" s="99">
        <v>749165.57555559999</v>
      </c>
      <c r="U151" s="99">
        <v>736815.86633249989</v>
      </c>
      <c r="V151" s="99">
        <v>739607.33433129999</v>
      </c>
      <c r="W151" s="99">
        <v>739215.13576450001</v>
      </c>
      <c r="X151" s="99">
        <v>720298.25673740008</v>
      </c>
      <c r="Y151" s="99">
        <v>658856.31206420006</v>
      </c>
      <c r="Z151" s="99">
        <v>569894.65985439997</v>
      </c>
      <c r="AA151" s="99">
        <v>533435.65515260003</v>
      </c>
      <c r="AB151" s="99">
        <v>513718.37906540011</v>
      </c>
      <c r="AC151" s="99">
        <v>606263.48136650003</v>
      </c>
      <c r="AD151" s="99">
        <v>612248.07777189999</v>
      </c>
      <c r="AE151" s="99">
        <v>685636.35155030014</v>
      </c>
      <c r="AF151" s="99">
        <v>700655.06417769997</v>
      </c>
      <c r="AG151" s="99">
        <v>719313.56454960001</v>
      </c>
      <c r="AH151" s="99">
        <v>731206.06727550004</v>
      </c>
      <c r="AI151" s="99">
        <v>730123.99822350009</v>
      </c>
      <c r="AJ151" s="99">
        <v>689822.10314370005</v>
      </c>
      <c r="AK151" s="99">
        <v>640771.17886620003</v>
      </c>
      <c r="AL151" s="99">
        <v>532402.09312770003</v>
      </c>
      <c r="AM151" s="99">
        <v>452039.62837729999</v>
      </c>
      <c r="AN151" s="99">
        <v>382542.05217699998</v>
      </c>
      <c r="AO151" s="99">
        <v>427521.33825839998</v>
      </c>
      <c r="AP151" s="99">
        <v>451849.06452950003</v>
      </c>
      <c r="AQ151" s="99">
        <v>453004.14053170005</v>
      </c>
      <c r="AR151" s="99">
        <v>494846.16840670002</v>
      </c>
      <c r="AS151" s="99">
        <v>533125.89124350005</v>
      </c>
      <c r="AT151" s="99">
        <v>531051.63395319995</v>
      </c>
      <c r="AU151" s="99">
        <v>569892.98136470001</v>
      </c>
      <c r="AV151" s="99">
        <v>517478.00106699998</v>
      </c>
      <c r="AW151" s="99">
        <v>423840.32360080001</v>
      </c>
      <c r="AX151" s="99">
        <v>442647.63449219998</v>
      </c>
      <c r="AY151" s="99">
        <v>460771.41263959993</v>
      </c>
      <c r="AZ151" s="99">
        <v>468651.37954780005</v>
      </c>
      <c r="BA151" s="99">
        <v>512386.94184380001</v>
      </c>
      <c r="BB151" s="99">
        <v>452226.62599550001</v>
      </c>
      <c r="BC151" s="99">
        <v>460323.15507420001</v>
      </c>
      <c r="BD151" s="99">
        <v>446433.25011590007</v>
      </c>
      <c r="BE151" s="99">
        <v>334206.28393540002</v>
      </c>
      <c r="BF151" s="99">
        <v>267804.18436730001</v>
      </c>
      <c r="BG151" s="99">
        <v>334907.5353015</v>
      </c>
    </row>
    <row r="152" spans="1:59" ht="13.5" thickBot="1" x14ac:dyDescent="0.25">
      <c r="A152" s="18"/>
      <c r="B152" s="19"/>
      <c r="C152" s="19"/>
      <c r="D152" s="57"/>
      <c r="E152" s="57"/>
      <c r="F152" s="4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</row>
    <row r="153" spans="1:59" ht="14.25" thickTop="1" thickBot="1" x14ac:dyDescent="0.25">
      <c r="A153" s="41" t="s">
        <v>67</v>
      </c>
      <c r="B153" s="42"/>
      <c r="C153" s="42"/>
      <c r="D153" s="45"/>
      <c r="E153" s="109"/>
      <c r="F153" s="43" t="s">
        <v>21</v>
      </c>
      <c r="G153" s="83">
        <v>34600</v>
      </c>
      <c r="H153" s="83">
        <v>36300</v>
      </c>
      <c r="I153" s="83">
        <v>36999.999999999993</v>
      </c>
      <c r="J153" s="83">
        <v>38500.000000000007</v>
      </c>
      <c r="K153" s="83">
        <v>38700</v>
      </c>
      <c r="L153" s="83">
        <v>30110</v>
      </c>
      <c r="M153" s="83">
        <v>31530</v>
      </c>
      <c r="N153" s="83">
        <v>33550</v>
      </c>
      <c r="O153" s="83">
        <v>34720</v>
      </c>
      <c r="P153" s="83">
        <v>36130</v>
      </c>
      <c r="Q153" s="83">
        <v>47229.999999999993</v>
      </c>
      <c r="R153" s="83">
        <v>48669.999999999993</v>
      </c>
      <c r="S153" s="83">
        <v>50250.000000000007</v>
      </c>
      <c r="T153" s="83">
        <v>52280.000000000007</v>
      </c>
      <c r="U153" s="83">
        <v>58189.999999999993</v>
      </c>
      <c r="V153" s="83">
        <v>58393.460180222224</v>
      </c>
      <c r="W153" s="83">
        <v>58613.690270333362</v>
      </c>
      <c r="X153" s="83">
        <v>59628.690270333347</v>
      </c>
      <c r="Y153" s="83">
        <v>59414.460180222231</v>
      </c>
      <c r="Z153" s="83">
        <v>58732</v>
      </c>
      <c r="AA153" s="83">
        <v>59023.235878136416</v>
      </c>
      <c r="AB153" s="83">
        <v>60075.853817204603</v>
      </c>
      <c r="AC153" s="83">
        <v>61202.85381720461</v>
      </c>
      <c r="AD153" s="83">
        <v>62295.235878136416</v>
      </c>
      <c r="AE153" s="83">
        <v>63630</v>
      </c>
      <c r="AF153" s="83">
        <v>65426.329523043853</v>
      </c>
      <c r="AG153" s="83">
        <v>67209.937977926646</v>
      </c>
      <c r="AH153" s="83">
        <v>70168.968067985013</v>
      </c>
      <c r="AI153" s="83">
        <v>72913.687118499554</v>
      </c>
      <c r="AJ153" s="83">
        <v>75592.39457479355</v>
      </c>
      <c r="AK153" s="83">
        <v>75097.395141415414</v>
      </c>
      <c r="AL153" s="83">
        <v>74876.913350577641</v>
      </c>
      <c r="AM153" s="83">
        <v>74324.076228695747</v>
      </c>
      <c r="AN153" s="83">
        <v>73328.79006210035</v>
      </c>
      <c r="AO153" s="83">
        <v>72682.431455637707</v>
      </c>
      <c r="AP153" s="83">
        <v>74027.234012960951</v>
      </c>
      <c r="AQ153" s="83">
        <v>73814.783758667647</v>
      </c>
      <c r="AR153" s="83">
        <v>74892.523956477409</v>
      </c>
      <c r="AS153" s="83">
        <v>76111.712164823082</v>
      </c>
      <c r="AT153" s="83">
        <v>77583.543130815902</v>
      </c>
      <c r="AU153" s="83">
        <v>77049.352423725679</v>
      </c>
      <c r="AV153" s="83">
        <v>76785.31503892914</v>
      </c>
      <c r="AW153" s="83">
        <v>76937.207374482692</v>
      </c>
      <c r="AX153" s="83">
        <v>77047.155777954467</v>
      </c>
      <c r="AY153" s="83">
        <v>77603.418039299984</v>
      </c>
      <c r="AZ153" s="83">
        <v>78556.906570351886</v>
      </c>
      <c r="BA153" s="83">
        <v>78732.471575554373</v>
      </c>
      <c r="BB153" s="83">
        <v>78914.480420786174</v>
      </c>
      <c r="BC153" s="83">
        <v>78867.802324005344</v>
      </c>
      <c r="BD153" s="83">
        <v>78374.657935553216</v>
      </c>
      <c r="BE153" s="83">
        <v>79360.306478652303</v>
      </c>
      <c r="BF153" s="83">
        <v>78866.963636545304</v>
      </c>
      <c r="BG153" s="83">
        <v>79530.86739856434</v>
      </c>
    </row>
    <row r="154" spans="1:59" ht="13.5" hidden="1" thickTop="1" x14ac:dyDescent="0.2">
      <c r="A154" s="29"/>
      <c r="B154" s="58"/>
      <c r="C154" s="58" t="s">
        <v>38</v>
      </c>
      <c r="D154" s="59" t="s">
        <v>13</v>
      </c>
      <c r="E154" s="59">
        <v>14040200</v>
      </c>
      <c r="F154" s="59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>
        <v>113</v>
      </c>
      <c r="W154" s="101">
        <v>102</v>
      </c>
      <c r="X154" s="101">
        <v>89</v>
      </c>
      <c r="Y154" s="101">
        <v>78</v>
      </c>
      <c r="Z154" s="101">
        <v>67</v>
      </c>
      <c r="AA154" s="101">
        <v>67</v>
      </c>
      <c r="AB154" s="101">
        <v>67</v>
      </c>
      <c r="AC154" s="101">
        <v>56</v>
      </c>
      <c r="AD154" s="102">
        <v>56</v>
      </c>
      <c r="AE154" s="102">
        <v>56</v>
      </c>
      <c r="AF154" s="101"/>
      <c r="AG154" s="101"/>
      <c r="AH154" s="101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</row>
    <row r="155" spans="1:59" ht="13.5" thickTop="1" x14ac:dyDescent="0.2">
      <c r="A155" s="30"/>
      <c r="B155" s="30"/>
      <c r="C155" s="30"/>
      <c r="D155" s="25"/>
      <c r="E155" s="25"/>
      <c r="F155" s="25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</row>
    <row r="156" spans="1:59" x14ac:dyDescent="0.2">
      <c r="B156" s="25"/>
      <c r="D156" s="11" t="s">
        <v>5</v>
      </c>
      <c r="F156" s="26" t="s">
        <v>6</v>
      </c>
      <c r="G156" s="75">
        <v>2900</v>
      </c>
      <c r="H156" s="75">
        <v>3600</v>
      </c>
      <c r="I156" s="75">
        <v>3200</v>
      </c>
      <c r="J156" s="75">
        <v>3700</v>
      </c>
      <c r="K156" s="75">
        <v>2900</v>
      </c>
      <c r="L156" s="75">
        <v>2900</v>
      </c>
      <c r="M156" s="75">
        <v>3100</v>
      </c>
      <c r="N156" s="75">
        <v>3799.9999999999995</v>
      </c>
      <c r="O156" s="75">
        <v>3600</v>
      </c>
      <c r="P156" s="75">
        <v>3600</v>
      </c>
      <c r="Q156" s="75">
        <v>6580</v>
      </c>
      <c r="R156" s="75">
        <v>6610</v>
      </c>
      <c r="S156" s="75">
        <v>6970</v>
      </c>
      <c r="T156" s="75">
        <v>7500</v>
      </c>
      <c r="U156" s="75">
        <v>7170</v>
      </c>
      <c r="V156" s="75">
        <v>6789</v>
      </c>
      <c r="W156" s="75">
        <v>6663</v>
      </c>
      <c r="X156" s="75">
        <v>7570</v>
      </c>
      <c r="Y156" s="75">
        <v>7486</v>
      </c>
      <c r="Z156" s="75">
        <v>7172</v>
      </c>
      <c r="AA156" s="75">
        <v>5964</v>
      </c>
      <c r="AB156" s="75">
        <v>5695</v>
      </c>
      <c r="AC156" s="75">
        <v>5678</v>
      </c>
      <c r="AD156" s="75">
        <v>5804</v>
      </c>
      <c r="AE156" s="75">
        <v>6350</v>
      </c>
      <c r="AF156" s="75">
        <v>5689.7472996789638</v>
      </c>
      <c r="AG156" s="75">
        <v>4933.2688958522695</v>
      </c>
      <c r="AH156" s="75">
        <v>5268.7074918565413</v>
      </c>
      <c r="AI156" s="75">
        <v>5306.3304129724038</v>
      </c>
      <c r="AJ156" s="75">
        <v>5194.4371045230646</v>
      </c>
      <c r="AK156" s="75">
        <v>4929.9978756663713</v>
      </c>
      <c r="AL156" s="75">
        <v>5099.5562530325769</v>
      </c>
      <c r="AM156" s="75">
        <v>5096.2392630372478</v>
      </c>
      <c r="AN156" s="75">
        <v>4809.9531920109512</v>
      </c>
      <c r="AO156" s="75">
        <v>5032.0746448000264</v>
      </c>
      <c r="AP156" s="75">
        <v>4922.1748024718017</v>
      </c>
      <c r="AQ156" s="75">
        <v>3512.6088802266236</v>
      </c>
      <c r="AR156" s="75">
        <v>3650.8201417840014</v>
      </c>
      <c r="AS156" s="75">
        <v>4188.0661455768477</v>
      </c>
      <c r="AT156" s="75">
        <v>5235.5416387163805</v>
      </c>
      <c r="AU156" s="75">
        <v>4541.9485715360479</v>
      </c>
      <c r="AV156" s="75">
        <v>4118.9175704320196</v>
      </c>
      <c r="AW156" s="75">
        <v>4111.0077028337582</v>
      </c>
      <c r="AX156" s="75">
        <v>4062.0116966208216</v>
      </c>
      <c r="AY156" s="75">
        <v>4458.764200850921</v>
      </c>
      <c r="AZ156" s="75">
        <v>5252.8279461494512</v>
      </c>
      <c r="BA156" s="75">
        <v>5268.6904879863596</v>
      </c>
      <c r="BB156" s="75">
        <v>5291.8113091754822</v>
      </c>
      <c r="BC156" s="75">
        <v>5085.9480339216261</v>
      </c>
      <c r="BD156" s="75">
        <v>4433.747670410401</v>
      </c>
      <c r="BE156" s="75">
        <v>5259.7955206821825</v>
      </c>
      <c r="BF156" s="75">
        <v>4606.6757668728596</v>
      </c>
      <c r="BG156" s="75">
        <v>5111.2557639864472</v>
      </c>
    </row>
    <row r="157" spans="1:59" x14ac:dyDescent="0.2">
      <c r="D157" s="11" t="s">
        <v>7</v>
      </c>
      <c r="F157" s="26" t="s">
        <v>8</v>
      </c>
      <c r="G157" s="76">
        <v>1900.0000000000007</v>
      </c>
      <c r="H157" s="76">
        <v>2000</v>
      </c>
      <c r="I157" s="76">
        <v>2100.0000000000005</v>
      </c>
      <c r="J157" s="76">
        <v>2200</v>
      </c>
      <c r="K157" s="76">
        <v>2200</v>
      </c>
      <c r="L157" s="76">
        <v>1460.0000000000005</v>
      </c>
      <c r="M157" s="76">
        <v>1559.9999999999998</v>
      </c>
      <c r="N157" s="76">
        <v>1670</v>
      </c>
      <c r="O157" s="76">
        <v>1780</v>
      </c>
      <c r="P157" s="76">
        <v>1900.0000000000007</v>
      </c>
      <c r="Q157" s="76">
        <v>1900.0000000000007</v>
      </c>
      <c r="R157" s="76">
        <v>1900.0000000000007</v>
      </c>
      <c r="S157" s="76">
        <v>1910.0000000000005</v>
      </c>
      <c r="T157" s="76">
        <v>1910.0000000000005</v>
      </c>
      <c r="U157" s="76">
        <v>2200</v>
      </c>
      <c r="V157" s="76">
        <v>2128.9162897560741</v>
      </c>
      <c r="W157" s="76">
        <v>2061.3744346341105</v>
      </c>
      <c r="X157" s="76">
        <v>1997.37443463411</v>
      </c>
      <c r="Y157" s="76">
        <v>1936.9162897560736</v>
      </c>
      <c r="Z157" s="76">
        <v>1880</v>
      </c>
      <c r="AA157" s="76">
        <v>2064.2262666417346</v>
      </c>
      <c r="AB157" s="76">
        <v>2255.3393999626023</v>
      </c>
      <c r="AC157" s="76">
        <v>2453.3393999626023</v>
      </c>
      <c r="AD157" s="76">
        <v>2658.2262666417346</v>
      </c>
      <c r="AE157" s="76">
        <v>2869.9999999999995</v>
      </c>
      <c r="AF157" s="76">
        <v>2998.7927873415242</v>
      </c>
      <c r="AG157" s="76">
        <v>3134.5272000198242</v>
      </c>
      <c r="AH157" s="76">
        <v>3277.2032380349001</v>
      </c>
      <c r="AI157" s="76">
        <v>3426.8209013867518</v>
      </c>
      <c r="AJ157" s="76">
        <v>3583.3801900753779</v>
      </c>
      <c r="AK157" s="76">
        <v>3476.6196662049124</v>
      </c>
      <c r="AL157" s="76">
        <v>3361.3745834720667</v>
      </c>
      <c r="AM157" s="76">
        <v>3237.6449418768402</v>
      </c>
      <c r="AN157" s="76">
        <v>3105.4307414192326</v>
      </c>
      <c r="AO157" s="76">
        <v>2964.7319820992448</v>
      </c>
      <c r="AP157" s="76">
        <v>2942.3284732588841</v>
      </c>
      <c r="AQ157" s="76">
        <v>2918.518422231572</v>
      </c>
      <c r="AR157" s="76">
        <v>2893.3018290173068</v>
      </c>
      <c r="AS157" s="76">
        <v>2866.6786936160893</v>
      </c>
      <c r="AT157" s="76">
        <v>2838.6490160279204</v>
      </c>
      <c r="AU157" s="76">
        <v>2842.8389038744558</v>
      </c>
      <c r="AV157" s="76">
        <v>2847.0287917209916</v>
      </c>
      <c r="AW157" s="76">
        <v>2851.28414656513</v>
      </c>
      <c r="AX157" s="76">
        <v>2855.4740344116653</v>
      </c>
      <c r="AY157" s="76">
        <v>2859.6639222582016</v>
      </c>
      <c r="AZ157" s="76">
        <v>2863.853810104737</v>
      </c>
      <c r="BA157" s="76">
        <v>2868.1746319464769</v>
      </c>
      <c r="BB157" s="76">
        <v>2872.3645197930123</v>
      </c>
      <c r="BC157" s="76">
        <v>2876.5544076395481</v>
      </c>
      <c r="BD157" s="76">
        <v>2880.8097624836855</v>
      </c>
      <c r="BE157" s="76">
        <v>2885.1305843254258</v>
      </c>
      <c r="BF157" s="76">
        <v>2889.3204721719617</v>
      </c>
      <c r="BG157" s="76">
        <v>2893.5103600184971</v>
      </c>
    </row>
    <row r="158" spans="1:59" x14ac:dyDescent="0.2">
      <c r="F158" s="26" t="s">
        <v>9</v>
      </c>
      <c r="G158" s="76">
        <v>13299.999999999998</v>
      </c>
      <c r="H158" s="76">
        <v>13600.000000000004</v>
      </c>
      <c r="I158" s="76">
        <v>13899.999999999998</v>
      </c>
      <c r="J158" s="76">
        <v>14199.999999999998</v>
      </c>
      <c r="K158" s="76">
        <v>14500.000000000002</v>
      </c>
      <c r="L158" s="76">
        <v>9810</v>
      </c>
      <c r="M158" s="76">
        <v>10210</v>
      </c>
      <c r="N158" s="76">
        <v>10639.999999999998</v>
      </c>
      <c r="O158" s="76">
        <v>11090.000000000004</v>
      </c>
      <c r="P158" s="76">
        <v>11529.999999999998</v>
      </c>
      <c r="Q158" s="76">
        <v>13070</v>
      </c>
      <c r="R158" s="76">
        <v>13839.999999999998</v>
      </c>
      <c r="S158" s="76">
        <v>14620</v>
      </c>
      <c r="T158" s="76">
        <v>15390</v>
      </c>
      <c r="U158" s="76">
        <v>19980</v>
      </c>
      <c r="V158" s="76">
        <v>19472.089403342477</v>
      </c>
      <c r="W158" s="76">
        <v>18960.134105013723</v>
      </c>
      <c r="X158" s="76">
        <v>18444.134105013716</v>
      </c>
      <c r="Y158" s="76">
        <v>17924.089403342477</v>
      </c>
      <c r="Z158" s="76">
        <v>17400</v>
      </c>
      <c r="AA158" s="76">
        <v>18525.586756950514</v>
      </c>
      <c r="AB158" s="76">
        <v>19680.380135425767</v>
      </c>
      <c r="AC158" s="76">
        <v>20864.380135425767</v>
      </c>
      <c r="AD158" s="76">
        <v>22077.58675695051</v>
      </c>
      <c r="AE158" s="76">
        <v>23320</v>
      </c>
      <c r="AF158" s="76">
        <v>24917.397789410097</v>
      </c>
      <c r="AG158" s="76">
        <v>26479.77692402036</v>
      </c>
      <c r="AH158" s="76">
        <v>28007.137403830788</v>
      </c>
      <c r="AI158" s="76">
        <v>29499.479228841388</v>
      </c>
      <c r="AJ158" s="76">
        <v>30956.802399052161</v>
      </c>
      <c r="AK158" s="76">
        <v>30833.677753850359</v>
      </c>
      <c r="AL158" s="76">
        <v>30619.377355688801</v>
      </c>
      <c r="AM158" s="76">
        <v>30313.901204567464</v>
      </c>
      <c r="AN158" s="76">
        <v>29917.249300486361</v>
      </c>
      <c r="AO158" s="76">
        <v>29429.421643445479</v>
      </c>
      <c r="AP158" s="76">
        <v>29635.116243933724</v>
      </c>
      <c r="AQ158" s="76">
        <v>29823.688478703418</v>
      </c>
      <c r="AR158" s="76">
        <v>29995.138347754568</v>
      </c>
      <c r="AS158" s="76">
        <v>30149.46585108716</v>
      </c>
      <c r="AT158" s="76">
        <v>30286.670988701215</v>
      </c>
      <c r="AU158" s="76">
        <v>30479.417904266367</v>
      </c>
      <c r="AV158" s="76">
        <v>30671.80292175497</v>
      </c>
      <c r="AW158" s="76">
        <v>30864.405078089501</v>
      </c>
      <c r="AX158" s="76">
        <v>31056.934854808729</v>
      </c>
      <c r="AY158" s="76">
        <v>31249.464631527946</v>
      </c>
      <c r="AZ158" s="76">
        <v>31442.139167477784</v>
      </c>
      <c r="BA158" s="76">
        <v>31634.596564581705</v>
      </c>
      <c r="BB158" s="76">
        <v>31827.27110053154</v>
      </c>
      <c r="BC158" s="76">
        <v>32019.945636481385</v>
      </c>
      <c r="BD158" s="76">
        <v>32212.18589473937</v>
      </c>
      <c r="BE158" s="76">
        <v>32404.715671458598</v>
      </c>
      <c r="BF158" s="76">
        <v>32597.245448177822</v>
      </c>
      <c r="BG158" s="76">
        <v>32789.919984127664</v>
      </c>
    </row>
    <row r="159" spans="1:59" x14ac:dyDescent="0.2">
      <c r="D159" s="12"/>
      <c r="F159" s="26" t="s">
        <v>6</v>
      </c>
      <c r="G159" s="76">
        <v>3000.0000000000005</v>
      </c>
      <c r="H159" s="76">
        <v>3100.0000000000005</v>
      </c>
      <c r="I159" s="76">
        <v>3300.0000000000009</v>
      </c>
      <c r="J159" s="76">
        <v>3400.0000000000005</v>
      </c>
      <c r="K159" s="76">
        <v>3600</v>
      </c>
      <c r="L159" s="76">
        <v>2490</v>
      </c>
      <c r="M159" s="76">
        <v>2540</v>
      </c>
      <c r="N159" s="76">
        <v>2610.0000000000005</v>
      </c>
      <c r="O159" s="76">
        <v>2690</v>
      </c>
      <c r="P159" s="76">
        <v>2750</v>
      </c>
      <c r="Q159" s="76">
        <v>2980</v>
      </c>
      <c r="R159" s="76">
        <v>3090</v>
      </c>
      <c r="S159" s="76">
        <v>3210</v>
      </c>
      <c r="T159" s="76">
        <v>3320</v>
      </c>
      <c r="U159" s="76">
        <v>4180</v>
      </c>
      <c r="V159" s="76">
        <v>4102.7632085496361</v>
      </c>
      <c r="W159" s="76">
        <v>4027.1448128244551</v>
      </c>
      <c r="X159" s="76">
        <v>3953.1448128244551</v>
      </c>
      <c r="Y159" s="76">
        <v>3880.7632085496366</v>
      </c>
      <c r="Z159" s="76">
        <v>3810</v>
      </c>
      <c r="AA159" s="76">
        <v>4022.7140344860113</v>
      </c>
      <c r="AB159" s="76">
        <v>4241.0710517290163</v>
      </c>
      <c r="AC159" s="76">
        <v>4465.0710517290163</v>
      </c>
      <c r="AD159" s="76">
        <v>4694.7140344860118</v>
      </c>
      <c r="AE159" s="76">
        <v>4930</v>
      </c>
      <c r="AF159" s="76">
        <v>5295.0103951443207</v>
      </c>
      <c r="AG159" s="76">
        <v>5656.3263947534424</v>
      </c>
      <c r="AH159" s="76">
        <v>6013.9479988273661</v>
      </c>
      <c r="AI159" s="76">
        <v>6367.8752073660899</v>
      </c>
      <c r="AJ159" s="76">
        <v>6718.1080203696156</v>
      </c>
      <c r="AK159" s="76">
        <v>6297.9911849439441</v>
      </c>
      <c r="AL159" s="76">
        <v>5833.3728192967483</v>
      </c>
      <c r="AM159" s="76">
        <v>5324.2529234280273</v>
      </c>
      <c r="AN159" s="76">
        <v>4770.6314973377785</v>
      </c>
      <c r="AO159" s="76">
        <v>4172.5085410260062</v>
      </c>
      <c r="AP159" s="76">
        <v>4997.5555980101417</v>
      </c>
      <c r="AQ159" s="76">
        <v>5632.1504440437157</v>
      </c>
      <c r="AR159" s="76">
        <v>6076.2930791267272</v>
      </c>
      <c r="AS159" s="76">
        <v>6329.9835032591791</v>
      </c>
      <c r="AT159" s="76">
        <v>6393.2217164410686</v>
      </c>
      <c r="AU159" s="76">
        <v>6435.819807363504</v>
      </c>
      <c r="AV159" s="76">
        <v>6478.2747114256927</v>
      </c>
      <c r="AW159" s="76">
        <v>6520.8728023481262</v>
      </c>
      <c r="AX159" s="76">
        <v>6563.2561129801961</v>
      </c>
      <c r="AY159" s="76">
        <v>6605.9257973327503</v>
      </c>
      <c r="AZ159" s="76">
        <v>6648.3807013949418</v>
      </c>
      <c r="BA159" s="76">
        <v>6690.9787923173762</v>
      </c>
      <c r="BB159" s="76">
        <v>6733.5052898096883</v>
      </c>
      <c r="BC159" s="76">
        <v>6776.1033807321228</v>
      </c>
      <c r="BD159" s="76">
        <v>6818.5582847943151</v>
      </c>
      <c r="BE159" s="76">
        <v>6861.0847822866272</v>
      </c>
      <c r="BF159" s="76">
        <v>6903.6828732090598</v>
      </c>
      <c r="BG159" s="76">
        <v>6946.2809641314934</v>
      </c>
    </row>
    <row r="160" spans="1:59" x14ac:dyDescent="0.2">
      <c r="B160" s="12"/>
      <c r="E160" s="27"/>
      <c r="F160" s="13" t="s">
        <v>10</v>
      </c>
      <c r="G160" s="75">
        <f>SUM(G157:G159)</f>
        <v>18200</v>
      </c>
      <c r="H160" s="75">
        <f t="shared" ref="H160" si="675">SUM(H157:H159)</f>
        <v>18700.000000000004</v>
      </c>
      <c r="I160" s="75">
        <f t="shared" ref="I160" si="676">SUM(I157:I159)</f>
        <v>19300</v>
      </c>
      <c r="J160" s="75">
        <f t="shared" ref="J160" si="677">SUM(J157:J159)</f>
        <v>19800</v>
      </c>
      <c r="K160" s="75">
        <f t="shared" ref="K160" si="678">SUM(K157:K159)</f>
        <v>20300</v>
      </c>
      <c r="L160" s="75">
        <f t="shared" ref="L160" si="679">SUM(L157:L159)</f>
        <v>13760</v>
      </c>
      <c r="M160" s="75">
        <f t="shared" ref="M160" si="680">SUM(M157:M159)</f>
        <v>14310</v>
      </c>
      <c r="N160" s="75">
        <f t="shared" ref="N160" si="681">SUM(N157:N159)</f>
        <v>14919.999999999998</v>
      </c>
      <c r="O160" s="75">
        <f t="shared" ref="O160" si="682">SUM(O157:O159)</f>
        <v>15560.000000000004</v>
      </c>
      <c r="P160" s="75">
        <f t="shared" ref="P160" si="683">SUM(P157:P159)</f>
        <v>16179.999999999998</v>
      </c>
      <c r="Q160" s="75">
        <f t="shared" ref="Q160" si="684">SUM(Q157:Q159)</f>
        <v>17950</v>
      </c>
      <c r="R160" s="75">
        <f t="shared" ref="R160" si="685">SUM(R157:R159)</f>
        <v>18830</v>
      </c>
      <c r="S160" s="75">
        <f t="shared" ref="S160" si="686">SUM(S157:S159)</f>
        <v>19740</v>
      </c>
      <c r="T160" s="75">
        <f t="shared" ref="T160" si="687">SUM(T157:T159)</f>
        <v>20620</v>
      </c>
      <c r="U160" s="75">
        <f t="shared" ref="U160" si="688">SUM(U157:U159)</f>
        <v>26360</v>
      </c>
      <c r="V160" s="75">
        <f t="shared" ref="V160" si="689">SUM(V157:V159)</f>
        <v>25703.768901648189</v>
      </c>
      <c r="W160" s="75">
        <f t="shared" ref="W160" si="690">SUM(W157:W159)</f>
        <v>25048.653352472291</v>
      </c>
      <c r="X160" s="75">
        <f t="shared" ref="X160" si="691">SUM(X157:X159)</f>
        <v>24394.65335247228</v>
      </c>
      <c r="Y160" s="75">
        <f t="shared" ref="Y160" si="692">SUM(Y157:Y159)</f>
        <v>23741.768901648189</v>
      </c>
      <c r="Z160" s="75">
        <f t="shared" ref="Z160" si="693">SUM(Z157:Z159)</f>
        <v>23090</v>
      </c>
      <c r="AA160" s="75">
        <f t="shared" ref="AA160" si="694">SUM(AA157:AA159)</f>
        <v>24612.52705807826</v>
      </c>
      <c r="AB160" s="75">
        <f t="shared" ref="AB160" si="695">SUM(AB157:AB159)</f>
        <v>26176.790587117386</v>
      </c>
      <c r="AC160" s="75">
        <f t="shared" ref="AC160" si="696">SUM(AC157:AC159)</f>
        <v>27782.790587117386</v>
      </c>
      <c r="AD160" s="75">
        <f t="shared" ref="AD160" si="697">SUM(AD157:AD159)</f>
        <v>29430.527058078256</v>
      </c>
      <c r="AE160" s="75">
        <f t="shared" ref="AE160" si="698">SUM(AE157:AE159)</f>
        <v>31120</v>
      </c>
      <c r="AF160" s="75">
        <f t="shared" ref="AF160" si="699">SUM(AF157:AF159)</f>
        <v>33211.200971895945</v>
      </c>
      <c r="AG160" s="75">
        <f t="shared" ref="AG160" si="700">SUM(AG157:AG159)</f>
        <v>35270.630518793623</v>
      </c>
      <c r="AH160" s="75">
        <f t="shared" ref="AH160" si="701">SUM(AH157:AH159)</f>
        <v>37298.288640693056</v>
      </c>
      <c r="AI160" s="75">
        <f t="shared" ref="AI160" si="702">SUM(AI157:AI159)</f>
        <v>39294.175337594228</v>
      </c>
      <c r="AJ160" s="75">
        <f t="shared" ref="AJ160" si="703">SUM(AJ157:AJ159)</f>
        <v>41258.290609497155</v>
      </c>
      <c r="AK160" s="75">
        <f t="shared" ref="AK160" si="704">SUM(AK157:AK159)</f>
        <v>40608.288604999216</v>
      </c>
      <c r="AL160" s="75">
        <f t="shared" ref="AL160" si="705">SUM(AL157:AL159)</f>
        <v>39814.124758457612</v>
      </c>
      <c r="AM160" s="75">
        <f t="shared" ref="AM160" si="706">SUM(AM157:AM159)</f>
        <v>38875.799069872337</v>
      </c>
      <c r="AN160" s="75">
        <f t="shared" ref="AN160" si="707">SUM(AN157:AN159)</f>
        <v>37793.311539243376</v>
      </c>
      <c r="AO160" s="75">
        <f t="shared" ref="AO160" si="708">SUM(AO157:AO159)</f>
        <v>36566.662166570728</v>
      </c>
      <c r="AP160" s="75">
        <f t="shared" ref="AP160" si="709">SUM(AP157:AP159)</f>
        <v>37575.000315202749</v>
      </c>
      <c r="AQ160" s="75">
        <f t="shared" ref="AQ160" si="710">SUM(AQ157:AQ159)</f>
        <v>38374.357344978707</v>
      </c>
      <c r="AR160" s="75">
        <f t="shared" ref="AR160" si="711">SUM(AR157:AR159)</f>
        <v>38964.733255898602</v>
      </c>
      <c r="AS160" s="75">
        <f t="shared" ref="AS160" si="712">SUM(AS157:AS159)</f>
        <v>39346.128047962426</v>
      </c>
      <c r="AT160" s="75">
        <f t="shared" ref="AT160" si="713">SUM(AT157:AT159)</f>
        <v>39518.541721170201</v>
      </c>
      <c r="AU160" s="75">
        <f t="shared" ref="AU160" si="714">SUM(AU157:AU159)</f>
        <v>39758.076615504331</v>
      </c>
      <c r="AV160" s="75">
        <f t="shared" ref="AV160" si="715">SUM(AV157:AV159)</f>
        <v>39997.106424901656</v>
      </c>
      <c r="AW160" s="75">
        <f t="shared" ref="AW160" si="716">SUM(AW157:AW159)</f>
        <v>40236.562027002758</v>
      </c>
      <c r="AX160" s="75">
        <f t="shared" ref="AX160" si="717">SUM(AX157:AX159)</f>
        <v>40475.665002200592</v>
      </c>
      <c r="AY160" s="75">
        <f t="shared" ref="AY160" si="718">SUM(AY157:AY159)</f>
        <v>40715.054351118895</v>
      </c>
      <c r="AZ160" s="75">
        <f t="shared" ref="AZ160" si="719">SUM(AZ157:AZ159)</f>
        <v>40954.373678977463</v>
      </c>
      <c r="BA160" s="75">
        <f t="shared" ref="BA160" si="720">SUM(BA157:BA159)</f>
        <v>41193.749988845564</v>
      </c>
      <c r="BB160" s="75">
        <f t="shared" ref="BB160" si="721">SUM(BB157:BB159)</f>
        <v>41433.140910134243</v>
      </c>
      <c r="BC160" s="75">
        <f t="shared" ref="BC160" si="722">SUM(BC157:BC159)</f>
        <v>41672.603424853056</v>
      </c>
      <c r="BD160" s="75">
        <f t="shared" ref="BD160" si="723">SUM(BD157:BD159)</f>
        <v>41911.553942017374</v>
      </c>
      <c r="BE160" s="75">
        <f t="shared" ref="BE160" si="724">SUM(BE157:BE159)</f>
        <v>42150.931038070652</v>
      </c>
      <c r="BF160" s="75">
        <f t="shared" ref="BF160" si="725">SUM(BF157:BF159)</f>
        <v>42390.248793558843</v>
      </c>
      <c r="BG160" s="75">
        <f t="shared" ref="BG160" si="726">SUM(BG157:BG159)</f>
        <v>42629.711308277656</v>
      </c>
    </row>
    <row r="161" spans="1:59" x14ac:dyDescent="0.2">
      <c r="B161" s="11" t="s">
        <v>20</v>
      </c>
      <c r="D161" s="11" t="s">
        <v>11</v>
      </c>
      <c r="F161" s="26" t="s">
        <v>6</v>
      </c>
      <c r="G161" s="75">
        <v>3900</v>
      </c>
      <c r="H161" s="75">
        <v>4100</v>
      </c>
      <c r="I161" s="75">
        <v>4300</v>
      </c>
      <c r="J161" s="75">
        <v>4500</v>
      </c>
      <c r="K161" s="75">
        <v>4799.9999999999991</v>
      </c>
      <c r="L161" s="75">
        <v>5060</v>
      </c>
      <c r="M161" s="75">
        <v>5260</v>
      </c>
      <c r="N161" s="75">
        <v>5450.0000000000009</v>
      </c>
      <c r="O161" s="75">
        <v>5670</v>
      </c>
      <c r="P161" s="75">
        <v>5880</v>
      </c>
      <c r="Q161" s="75">
        <v>9500</v>
      </c>
      <c r="R161" s="75">
        <v>9100</v>
      </c>
      <c r="S161" s="75">
        <v>8500</v>
      </c>
      <c r="T161" s="75">
        <v>8200</v>
      </c>
      <c r="U161" s="75">
        <v>7029.9999999999991</v>
      </c>
      <c r="V161" s="75">
        <v>8757.4880274548595</v>
      </c>
      <c r="W161" s="75">
        <v>10263.232041182288</v>
      </c>
      <c r="X161" s="75">
        <v>11547.232041182286</v>
      </c>
      <c r="Y161" s="75">
        <v>12609.488027454861</v>
      </c>
      <c r="Z161" s="75">
        <v>13450</v>
      </c>
      <c r="AA161" s="75">
        <v>13648.286637150017</v>
      </c>
      <c r="AB161" s="75">
        <v>13520.429955725023</v>
      </c>
      <c r="AC161" s="75">
        <v>13066.429955725022</v>
      </c>
      <c r="AD161" s="75">
        <v>12286.286637150015</v>
      </c>
      <c r="AE161" s="75">
        <v>11180</v>
      </c>
      <c r="AF161" s="2">
        <v>11016.145575219671</v>
      </c>
      <c r="AG161" s="2">
        <v>10868.577297820311</v>
      </c>
      <c r="AH161" s="2">
        <v>10737.295167801931</v>
      </c>
      <c r="AI161" s="2">
        <v>10622.299185164522</v>
      </c>
      <c r="AJ161" s="2">
        <v>10523.58934990809</v>
      </c>
      <c r="AK161" s="75">
        <v>10908.130316713405</v>
      </c>
      <c r="AL161" s="75">
        <v>11298.618064097334</v>
      </c>
      <c r="AM161" s="75">
        <v>11695.052592059894</v>
      </c>
      <c r="AN161" s="75">
        <v>12097.433900601069</v>
      </c>
      <c r="AO161" s="75">
        <v>12505.761989720864</v>
      </c>
      <c r="AP161" s="75">
        <v>12241.361218097223</v>
      </c>
      <c r="AQ161" s="75">
        <v>11958.029907693082</v>
      </c>
      <c r="AR161" s="75">
        <v>11655.768058508438</v>
      </c>
      <c r="AS161" s="75">
        <v>11334.575670543292</v>
      </c>
      <c r="AT161" s="75">
        <v>10994.452743797647</v>
      </c>
      <c r="AU161" s="75">
        <v>10924.647907203747</v>
      </c>
      <c r="AV161" s="75">
        <v>10854.843070609855</v>
      </c>
      <c r="AW161" s="75">
        <v>10785.038234015958</v>
      </c>
      <c r="AX161" s="75">
        <v>10715.233397422064</v>
      </c>
      <c r="AY161" s="75">
        <v>10645.428560828168</v>
      </c>
      <c r="AZ161" s="75">
        <v>10575.623724234274</v>
      </c>
      <c r="BA161" s="75">
        <v>10505.818887640375</v>
      </c>
      <c r="BB161" s="75">
        <v>10436.014051046483</v>
      </c>
      <c r="BC161" s="75">
        <v>10366.209214452585</v>
      </c>
      <c r="BD161" s="75">
        <v>10296.404377858691</v>
      </c>
      <c r="BE161" s="75">
        <v>10226.599541264795</v>
      </c>
      <c r="BF161" s="75">
        <v>10156.794704670898</v>
      </c>
      <c r="BG161" s="75">
        <v>10086.989868077004</v>
      </c>
    </row>
    <row r="162" spans="1:59" x14ac:dyDescent="0.2">
      <c r="D162" s="11" t="s">
        <v>12</v>
      </c>
      <c r="F162" s="26" t="s">
        <v>8</v>
      </c>
      <c r="G162" s="76">
        <v>4200</v>
      </c>
      <c r="H162" s="76">
        <v>4300</v>
      </c>
      <c r="I162" s="76">
        <v>4300</v>
      </c>
      <c r="J162" s="76">
        <v>4300</v>
      </c>
      <c r="K162" s="76">
        <v>4400</v>
      </c>
      <c r="L162" s="76">
        <v>3790</v>
      </c>
      <c r="M162" s="76">
        <v>3980</v>
      </c>
      <c r="N162" s="76">
        <v>4180</v>
      </c>
      <c r="O162" s="76">
        <v>4380</v>
      </c>
      <c r="P162" s="76">
        <v>4600</v>
      </c>
      <c r="Q162" s="76">
        <v>5570</v>
      </c>
      <c r="R162" s="76">
        <v>6060</v>
      </c>
      <c r="S162" s="1">
        <v>6550</v>
      </c>
      <c r="T162" s="76">
        <v>7040</v>
      </c>
      <c r="U162" s="76">
        <v>8790</v>
      </c>
      <c r="V162" s="76">
        <v>8312.3683760063741</v>
      </c>
      <c r="W162" s="76">
        <v>7846.552564009563</v>
      </c>
      <c r="X162" s="76">
        <v>7392.552564009563</v>
      </c>
      <c r="Y162" s="76">
        <v>6950.3683760063759</v>
      </c>
      <c r="Z162" s="76">
        <v>6520</v>
      </c>
      <c r="AA162" s="76">
        <v>6524.480273274592</v>
      </c>
      <c r="AB162" s="76">
        <v>6527.7204099118881</v>
      </c>
      <c r="AC162" s="76">
        <v>6529.7204099118881</v>
      </c>
      <c r="AD162" s="76">
        <v>6530.480273274592</v>
      </c>
      <c r="AE162" s="76">
        <v>6530</v>
      </c>
      <c r="AF162" s="76">
        <v>7017.6240203088864</v>
      </c>
      <c r="AG162" s="76">
        <v>7510.4859239771413</v>
      </c>
      <c r="AH162" s="76">
        <v>8008.5857110047664</v>
      </c>
      <c r="AI162" s="76">
        <v>8511.9233813917617</v>
      </c>
      <c r="AJ162" s="76">
        <v>9020.4989351381264</v>
      </c>
      <c r="AK162" s="76">
        <v>9005.5815791642162</v>
      </c>
      <c r="AL162" s="76">
        <v>8982.833764103656</v>
      </c>
      <c r="AM162" s="76">
        <v>8952.2554899564457</v>
      </c>
      <c r="AN162" s="76">
        <v>8913.8467567225853</v>
      </c>
      <c r="AO162" s="76">
        <v>8867.607564402073</v>
      </c>
      <c r="AP162" s="76">
        <v>9137.9701907734961</v>
      </c>
      <c r="AQ162" s="76">
        <v>9406.8241833830944</v>
      </c>
      <c r="AR162" s="76">
        <v>9674.1695422308621</v>
      </c>
      <c r="AS162" s="76">
        <v>9940.0062673167995</v>
      </c>
      <c r="AT162" s="76">
        <v>10204.334358640914</v>
      </c>
      <c r="AU162" s="76">
        <v>10225.313813208324</v>
      </c>
      <c r="AV162" s="76">
        <v>10246.654982509654</v>
      </c>
      <c r="AW162" s="76">
        <v>10267.996151810983</v>
      </c>
      <c r="AX162" s="76">
        <v>10288.975606378393</v>
      </c>
      <c r="AY162" s="76">
        <v>10310.196204101749</v>
      </c>
      <c r="AZ162" s="76">
        <v>10331.296230247133</v>
      </c>
      <c r="BA162" s="76">
        <v>10352.757971126433</v>
      </c>
      <c r="BB162" s="76">
        <v>10373.496282537895</v>
      </c>
      <c r="BC162" s="76">
        <v>10394.596308683278</v>
      </c>
      <c r="BD162" s="76">
        <v>10415.696334828661</v>
      </c>
      <c r="BE162" s="76">
        <v>10436.916932552016</v>
      </c>
      <c r="BF162" s="76">
        <v>10458.258101853349</v>
      </c>
      <c r="BG162" s="76">
        <v>10479.358127998728</v>
      </c>
    </row>
    <row r="163" spans="1:59" x14ac:dyDescent="0.2">
      <c r="F163" s="26" t="s">
        <v>9</v>
      </c>
      <c r="G163" s="76">
        <v>800.00000000000011</v>
      </c>
      <c r="H163" s="76">
        <v>800.00000000000011</v>
      </c>
      <c r="I163" s="76">
        <v>900.00000000000011</v>
      </c>
      <c r="J163" s="76">
        <v>900.00000000000011</v>
      </c>
      <c r="K163" s="76">
        <v>900.00000000000011</v>
      </c>
      <c r="L163" s="76">
        <v>620</v>
      </c>
      <c r="M163" s="76">
        <v>630</v>
      </c>
      <c r="N163" s="76">
        <v>640</v>
      </c>
      <c r="O163" s="76">
        <v>650.00000000000011</v>
      </c>
      <c r="P163" s="76">
        <v>660.00000000000011</v>
      </c>
      <c r="Q163" s="76">
        <v>880.00000000000011</v>
      </c>
      <c r="R163" s="76">
        <v>990.00000000000011</v>
      </c>
      <c r="S163" s="76">
        <v>1100.0000000000002</v>
      </c>
      <c r="T163" s="76">
        <v>1210.0000000000002</v>
      </c>
      <c r="U163" s="76">
        <v>1650</v>
      </c>
      <c r="V163" s="76">
        <v>1663.3625913941974</v>
      </c>
      <c r="W163" s="76">
        <v>1669.0438870912958</v>
      </c>
      <c r="X163" s="76">
        <v>1667.043887091296</v>
      </c>
      <c r="Y163" s="76">
        <v>1657.3625913941974</v>
      </c>
      <c r="Z163" s="76">
        <v>1640.0000000000002</v>
      </c>
      <c r="AA163" s="76">
        <v>1543.5475103080053</v>
      </c>
      <c r="AB163" s="76">
        <v>1435.3212654620074</v>
      </c>
      <c r="AC163" s="76">
        <v>1315.3212654620074</v>
      </c>
      <c r="AD163" s="76">
        <v>1183.5475103080053</v>
      </c>
      <c r="AE163" s="76">
        <v>1040</v>
      </c>
      <c r="AF163" s="76">
        <v>1060.5104715263092</v>
      </c>
      <c r="AG163" s="76">
        <v>1082.7435278587852</v>
      </c>
      <c r="AH163" s="76">
        <v>1106.6991689974284</v>
      </c>
      <c r="AI163" s="76">
        <v>1132.3773949422389</v>
      </c>
      <c r="AJ163" s="76">
        <v>1159.7782056932163</v>
      </c>
      <c r="AK163" s="76">
        <v>1157.437863850593</v>
      </c>
      <c r="AL163" s="76">
        <v>1153.4506024819184</v>
      </c>
      <c r="AM163" s="76">
        <v>1147.8164215871918</v>
      </c>
      <c r="AN163" s="76">
        <v>1140.5353211664142</v>
      </c>
      <c r="AO163" s="76">
        <v>1131.6073012195848</v>
      </c>
      <c r="AP163" s="76">
        <v>1142.7796217867178</v>
      </c>
      <c r="AQ163" s="76">
        <v>1153.5904869621897</v>
      </c>
      <c r="AR163" s="76">
        <v>1164.0398967460007</v>
      </c>
      <c r="AS163" s="76">
        <v>1174.1278511381504</v>
      </c>
      <c r="AT163" s="76">
        <v>1183.8543501386393</v>
      </c>
      <c r="AU163" s="76">
        <v>1189.3259458745742</v>
      </c>
      <c r="AV163" s="76">
        <v>1194.7975416105089</v>
      </c>
      <c r="AW163" s="76">
        <v>1200.1447828979001</v>
      </c>
      <c r="AX163" s="76">
        <v>1205.7407330823789</v>
      </c>
      <c r="AY163" s="76">
        <v>1211.2123288183136</v>
      </c>
      <c r="AZ163" s="76">
        <v>1216.5595701057048</v>
      </c>
      <c r="BA163" s="76">
        <v>1222.0311658416394</v>
      </c>
      <c r="BB163" s="76">
        <v>1227.6271160261183</v>
      </c>
      <c r="BC163" s="76">
        <v>1233.0987117620534</v>
      </c>
      <c r="BD163" s="76">
        <v>1238.4459530494441</v>
      </c>
      <c r="BE163" s="76">
        <v>1243.9175487853793</v>
      </c>
      <c r="BF163" s="76">
        <v>1249.3891445213139</v>
      </c>
      <c r="BG163" s="76">
        <v>1254.8607402572488</v>
      </c>
    </row>
    <row r="164" spans="1:59" x14ac:dyDescent="0.2">
      <c r="F164" s="26" t="s">
        <v>6</v>
      </c>
      <c r="G164" s="76">
        <v>1299.9999999999998</v>
      </c>
      <c r="H164" s="76">
        <v>1400</v>
      </c>
      <c r="I164" s="76">
        <v>1500</v>
      </c>
      <c r="J164" s="76">
        <v>1600</v>
      </c>
      <c r="K164" s="76">
        <v>1600</v>
      </c>
      <c r="L164" s="76">
        <v>860.00000000000011</v>
      </c>
      <c r="M164" s="76">
        <v>889.99999999999977</v>
      </c>
      <c r="N164" s="76">
        <v>910.00000000000011</v>
      </c>
      <c r="O164" s="76">
        <v>939.99999999999977</v>
      </c>
      <c r="P164" s="76">
        <v>969.99999999999989</v>
      </c>
      <c r="Q164" s="76">
        <v>1090</v>
      </c>
      <c r="R164" s="76">
        <v>1160</v>
      </c>
      <c r="S164" s="76">
        <v>1220</v>
      </c>
      <c r="T164" s="76">
        <v>1280.0000000000002</v>
      </c>
      <c r="U164" s="76">
        <v>1870</v>
      </c>
      <c r="V164" s="76">
        <v>1840.1010368575737</v>
      </c>
      <c r="W164" s="76">
        <v>1806.1515552863607</v>
      </c>
      <c r="X164" s="76">
        <v>1768.1515552863607</v>
      </c>
      <c r="Y164" s="76">
        <v>1726.1010368575735</v>
      </c>
      <c r="Z164" s="76">
        <v>1680</v>
      </c>
      <c r="AA164" s="76">
        <v>1830.3934237625335</v>
      </c>
      <c r="AB164" s="76">
        <v>1954.5901356438003</v>
      </c>
      <c r="AC164" s="76">
        <v>2052.5901356438003</v>
      </c>
      <c r="AD164" s="76">
        <v>2124.393423762534</v>
      </c>
      <c r="AE164" s="76">
        <v>2170</v>
      </c>
      <c r="AF164" s="76">
        <v>2151.3642629200731</v>
      </c>
      <c r="AG164" s="76">
        <v>2126.8833215423888</v>
      </c>
      <c r="AH164" s="76">
        <v>2096.5571758669471</v>
      </c>
      <c r="AI164" s="76">
        <v>2060.3858258937494</v>
      </c>
      <c r="AJ164" s="76">
        <v>2018.3692716227938</v>
      </c>
      <c r="AK164" s="76">
        <v>2125.9423971505416</v>
      </c>
      <c r="AL164" s="76">
        <v>2229.0167273791203</v>
      </c>
      <c r="AM164" s="76">
        <v>2327.5922623085294</v>
      </c>
      <c r="AN164" s="76">
        <v>2421.6690019387693</v>
      </c>
      <c r="AO164" s="76">
        <v>2511.2469462698396</v>
      </c>
      <c r="AP164" s="76">
        <v>2562.7760825787614</v>
      </c>
      <c r="AQ164" s="76">
        <v>2601.7671582032003</v>
      </c>
      <c r="AR164" s="76">
        <v>2628.220173143156</v>
      </c>
      <c r="AS164" s="76">
        <v>2642.1351273986274</v>
      </c>
      <c r="AT164" s="76">
        <v>2643.5120209696161</v>
      </c>
      <c r="AU164" s="76">
        <v>2636.2851535741593</v>
      </c>
      <c r="AV164" s="76">
        <v>2628.6779247368363</v>
      </c>
      <c r="AW164" s="76">
        <v>2621.5778444886687</v>
      </c>
      <c r="AX164" s="76">
        <v>2613.9706156513462</v>
      </c>
      <c r="AY164" s="76">
        <v>2606.8705354031781</v>
      </c>
      <c r="AZ164" s="76">
        <v>2599.7704551550105</v>
      </c>
      <c r="BA164" s="76">
        <v>2592.2900134649767</v>
      </c>
      <c r="BB164" s="76">
        <v>2584.8095717749425</v>
      </c>
      <c r="BC164" s="76">
        <v>2577.2023429376195</v>
      </c>
      <c r="BD164" s="76">
        <v>2570.1022626894523</v>
      </c>
      <c r="BE164" s="76">
        <v>2562.875395293996</v>
      </c>
      <c r="BF164" s="76">
        <v>2555.6485278985392</v>
      </c>
      <c r="BG164" s="76">
        <v>2548.2948733557937</v>
      </c>
    </row>
    <row r="165" spans="1:59" x14ac:dyDescent="0.2">
      <c r="F165" s="13" t="s">
        <v>10</v>
      </c>
      <c r="G165" s="75">
        <f>SUM(G162:G164)</f>
        <v>6300</v>
      </c>
      <c r="H165" s="75">
        <f t="shared" ref="H165" si="727">SUM(H162:H164)</f>
        <v>6500</v>
      </c>
      <c r="I165" s="75">
        <f t="shared" ref="I165" si="728">SUM(I162:I164)</f>
        <v>6700</v>
      </c>
      <c r="J165" s="75">
        <f t="shared" ref="J165" si="729">SUM(J162:J164)</f>
        <v>6800</v>
      </c>
      <c r="K165" s="75">
        <f t="shared" ref="K165" si="730">SUM(K162:K164)</f>
        <v>6900</v>
      </c>
      <c r="L165" s="75">
        <f t="shared" ref="L165" si="731">SUM(L162:L164)</f>
        <v>5270</v>
      </c>
      <c r="M165" s="75">
        <f t="shared" ref="M165" si="732">SUM(M162:M164)</f>
        <v>5500</v>
      </c>
      <c r="N165" s="75">
        <f t="shared" ref="N165" si="733">SUM(N162:N164)</f>
        <v>5730</v>
      </c>
      <c r="O165" s="75">
        <f t="shared" ref="O165" si="734">SUM(O162:O164)</f>
        <v>5970</v>
      </c>
      <c r="P165" s="75">
        <f t="shared" ref="P165" si="735">SUM(P162:P164)</f>
        <v>6230</v>
      </c>
      <c r="Q165" s="75">
        <f t="shared" ref="Q165" si="736">SUM(Q162:Q164)</f>
        <v>7540</v>
      </c>
      <c r="R165" s="75">
        <f t="shared" ref="R165" si="737">SUM(R162:R164)</f>
        <v>8210</v>
      </c>
      <c r="S165" s="75">
        <f t="shared" ref="S165" si="738">SUM(S162:S164)</f>
        <v>8870</v>
      </c>
      <c r="T165" s="75">
        <f t="shared" ref="T165" si="739">SUM(T162:T164)</f>
        <v>9530</v>
      </c>
      <c r="U165" s="75">
        <f t="shared" ref="U165" si="740">SUM(U162:U164)</f>
        <v>12310</v>
      </c>
      <c r="V165" s="75">
        <f t="shared" ref="V165" si="741">SUM(V162:V164)</f>
        <v>11815.832004258145</v>
      </c>
      <c r="W165" s="75">
        <f t="shared" ref="W165" si="742">SUM(W162:W164)</f>
        <v>11321.748006387219</v>
      </c>
      <c r="X165" s="75">
        <f t="shared" ref="X165" si="743">SUM(X162:X164)</f>
        <v>10827.748006387219</v>
      </c>
      <c r="Y165" s="75">
        <f t="shared" ref="Y165" si="744">SUM(Y162:Y164)</f>
        <v>10333.832004258147</v>
      </c>
      <c r="Z165" s="75">
        <f t="shared" ref="Z165" si="745">SUM(Z162:Z164)</f>
        <v>9840</v>
      </c>
      <c r="AA165" s="75">
        <f t="shared" ref="AA165" si="746">SUM(AA162:AA164)</f>
        <v>9898.4212073451308</v>
      </c>
      <c r="AB165" s="75">
        <f t="shared" ref="AB165" si="747">SUM(AB162:AB164)</f>
        <v>9917.6318110176962</v>
      </c>
      <c r="AC165" s="75">
        <f t="shared" ref="AC165" si="748">SUM(AC162:AC164)</f>
        <v>9897.6318110176962</v>
      </c>
      <c r="AD165" s="75">
        <f t="shared" ref="AD165" si="749">SUM(AD162:AD164)</f>
        <v>9838.4212073451308</v>
      </c>
      <c r="AE165" s="75">
        <f t="shared" ref="AE165" si="750">SUM(AE162:AE164)</f>
        <v>9740</v>
      </c>
      <c r="AF165" s="75">
        <f t="shared" ref="AF165" si="751">SUM(AF162:AF164)</f>
        <v>10229.498754755268</v>
      </c>
      <c r="AG165" s="75">
        <f t="shared" ref="AG165" si="752">SUM(AG162:AG164)</f>
        <v>10720.112773378316</v>
      </c>
      <c r="AH165" s="75">
        <f t="shared" ref="AH165" si="753">SUM(AH162:AH164)</f>
        <v>11211.842055869141</v>
      </c>
      <c r="AI165" s="75">
        <f t="shared" ref="AI165" si="754">SUM(AI162:AI164)</f>
        <v>11704.68660222775</v>
      </c>
      <c r="AJ165" s="75">
        <f t="shared" ref="AJ165" si="755">SUM(AJ162:AJ164)</f>
        <v>12198.646412454136</v>
      </c>
      <c r="AK165" s="75">
        <f t="shared" ref="AK165" si="756">SUM(AK162:AK164)</f>
        <v>12288.961840165352</v>
      </c>
      <c r="AL165" s="75">
        <f t="shared" ref="AL165" si="757">SUM(AL162:AL164)</f>
        <v>12365.301093964696</v>
      </c>
      <c r="AM165" s="75">
        <f t="shared" ref="AM165" si="758">SUM(AM162:AM164)</f>
        <v>12427.664173852167</v>
      </c>
      <c r="AN165" s="75">
        <f t="shared" ref="AN165" si="759">SUM(AN162:AN164)</f>
        <v>12476.05107982777</v>
      </c>
      <c r="AO165" s="75">
        <f t="shared" ref="AO165" si="760">SUM(AO162:AO164)</f>
        <v>12510.461811891497</v>
      </c>
      <c r="AP165" s="75">
        <f t="shared" ref="AP165" si="761">SUM(AP162:AP164)</f>
        <v>12843.525895138975</v>
      </c>
      <c r="AQ165" s="75">
        <f t="shared" ref="AQ165" si="762">SUM(AQ162:AQ164)</f>
        <v>13162.181828548484</v>
      </c>
      <c r="AR165" s="75">
        <f t="shared" ref="AR165" si="763">SUM(AR162:AR164)</f>
        <v>13466.429612120019</v>
      </c>
      <c r="AS165" s="75">
        <f t="shared" ref="AS165" si="764">SUM(AS162:AS164)</f>
        <v>13756.269245853577</v>
      </c>
      <c r="AT165" s="75">
        <f t="shared" ref="AT165" si="765">SUM(AT162:AT164)</f>
        <v>14031.700729749169</v>
      </c>
      <c r="AU165" s="75">
        <f t="shared" ref="AU165" si="766">SUM(AU162:AU164)</f>
        <v>14050.924912657058</v>
      </c>
      <c r="AV165" s="75">
        <f t="shared" ref="AV165" si="767">SUM(AV162:AV164)</f>
        <v>14070.130448856999</v>
      </c>
      <c r="AW165" s="75">
        <f t="shared" ref="AW165" si="768">SUM(AW162:AW164)</f>
        <v>14089.718779197552</v>
      </c>
      <c r="AX165" s="75">
        <f t="shared" ref="AX165" si="769">SUM(AX162:AX164)</f>
        <v>14108.686955112118</v>
      </c>
      <c r="AY165" s="75">
        <f t="shared" ref="AY165" si="770">SUM(AY162:AY164)</f>
        <v>14128.279068323242</v>
      </c>
      <c r="AZ165" s="75">
        <f t="shared" ref="AZ165" si="771">SUM(AZ162:AZ164)</f>
        <v>14147.626255507848</v>
      </c>
      <c r="BA165" s="75">
        <f t="shared" ref="BA165" si="772">SUM(BA162:BA164)</f>
        <v>14167.07915043305</v>
      </c>
      <c r="BB165" s="75">
        <f t="shared" ref="BB165" si="773">SUM(BB162:BB164)</f>
        <v>14185.932970338956</v>
      </c>
      <c r="BC165" s="75">
        <f t="shared" ref="BC165" si="774">SUM(BC162:BC164)</f>
        <v>14204.897363382952</v>
      </c>
      <c r="BD165" s="75">
        <f t="shared" ref="BD165" si="775">SUM(BD162:BD164)</f>
        <v>14224.244550567557</v>
      </c>
      <c r="BE165" s="75">
        <f t="shared" ref="BE165" si="776">SUM(BE162:BE164)</f>
        <v>14243.70987663139</v>
      </c>
      <c r="BF165" s="75">
        <f t="shared" ref="BF165" si="777">SUM(BF162:BF164)</f>
        <v>14263.295774273203</v>
      </c>
      <c r="BG165" s="75">
        <f t="shared" ref="BG165" si="778">SUM(BG162:BG164)</f>
        <v>14282.51374161177</v>
      </c>
    </row>
    <row r="166" spans="1:59" x14ac:dyDescent="0.2">
      <c r="D166" s="11" t="s">
        <v>13</v>
      </c>
      <c r="F166" s="26" t="s">
        <v>8</v>
      </c>
      <c r="G166" s="75">
        <v>3300.0000000000005</v>
      </c>
      <c r="H166" s="75">
        <v>3400.0000000000009</v>
      </c>
      <c r="I166" s="75">
        <v>3500</v>
      </c>
      <c r="J166" s="75">
        <v>3700.0000000000005</v>
      </c>
      <c r="K166" s="75">
        <v>3800.0000000000009</v>
      </c>
      <c r="L166" s="75">
        <v>3120</v>
      </c>
      <c r="M166" s="75">
        <v>3360.0000000000005</v>
      </c>
      <c r="N166" s="75">
        <v>3650</v>
      </c>
      <c r="O166" s="75">
        <v>3920</v>
      </c>
      <c r="P166" s="75">
        <v>4240.0000000000009</v>
      </c>
      <c r="Q166" s="75">
        <v>5660.0000000000009</v>
      </c>
      <c r="R166" s="75">
        <v>5920.0000000000009</v>
      </c>
      <c r="S166" s="75">
        <v>6170.0000000000009</v>
      </c>
      <c r="T166" s="75">
        <v>6430</v>
      </c>
      <c r="U166" s="75">
        <v>5320</v>
      </c>
      <c r="V166" s="75">
        <v>5327.3712468610365</v>
      </c>
      <c r="W166" s="75">
        <v>5317.0568702915562</v>
      </c>
      <c r="X166" s="75">
        <v>5289.0568702915562</v>
      </c>
      <c r="Y166" s="75">
        <v>5243.3712468610365</v>
      </c>
      <c r="Z166" s="75">
        <v>5180</v>
      </c>
      <c r="AA166" s="75">
        <v>4900.0009755630026</v>
      </c>
      <c r="AB166" s="75">
        <v>4766.0014633445044</v>
      </c>
      <c r="AC166" s="75">
        <v>4778.0014633445053</v>
      </c>
      <c r="AD166" s="75">
        <v>4936.0009755630026</v>
      </c>
      <c r="AE166" s="75">
        <v>5240.0000000000009</v>
      </c>
      <c r="AF166" s="75">
        <v>5279.7369214940163</v>
      </c>
      <c r="AG166" s="75">
        <v>5417.3484920821311</v>
      </c>
      <c r="AH166" s="75">
        <v>5652.834711764348</v>
      </c>
      <c r="AI166" s="75">
        <v>5986.1955805406642</v>
      </c>
      <c r="AJ166" s="75">
        <v>6417.4310984110789</v>
      </c>
      <c r="AK166" s="75">
        <v>6362.0165038710757</v>
      </c>
      <c r="AL166" s="75">
        <v>6299.3131810254245</v>
      </c>
      <c r="AM166" s="75">
        <v>6229.3211298741271</v>
      </c>
      <c r="AN166" s="75">
        <v>6152.0403504171836</v>
      </c>
      <c r="AO166" s="75">
        <v>6067.4708426545931</v>
      </c>
      <c r="AP166" s="75">
        <v>6445.1717820501872</v>
      </c>
      <c r="AQ166" s="75">
        <v>6807.6057972207764</v>
      </c>
      <c r="AR166" s="75">
        <v>7154.7728881663597</v>
      </c>
      <c r="AS166" s="75">
        <v>7486.6730548869355</v>
      </c>
      <c r="AT166" s="75">
        <v>7803.3062973825054</v>
      </c>
      <c r="AU166" s="75">
        <v>7773.7544168245004</v>
      </c>
      <c r="AV166" s="75">
        <v>7744.3175241285908</v>
      </c>
      <c r="AW166" s="75">
        <v>7714.8806314326785</v>
      </c>
      <c r="AX166" s="75">
        <v>7685.5587265988615</v>
      </c>
      <c r="AY166" s="75">
        <v>7655.8918581787639</v>
      </c>
      <c r="AZ166" s="75">
        <v>7626.4549654828515</v>
      </c>
      <c r="BA166" s="75">
        <v>7597.1330606490337</v>
      </c>
      <c r="BB166" s="75">
        <v>7567.5811800910296</v>
      </c>
      <c r="BC166" s="75">
        <v>7538.1442873951182</v>
      </c>
      <c r="BD166" s="75">
        <v>7508.7073946992068</v>
      </c>
      <c r="BE166" s="75">
        <v>7479.2705020032963</v>
      </c>
      <c r="BF166" s="75">
        <v>7449.9485971694776</v>
      </c>
      <c r="BG166" s="75">
        <v>7420.3967166114744</v>
      </c>
    </row>
    <row r="167" spans="1:59" x14ac:dyDescent="0.2">
      <c r="F167" s="2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</row>
    <row r="168" spans="1:59" x14ac:dyDescent="0.2">
      <c r="A168" s="29"/>
      <c r="B168" s="30"/>
      <c r="C168" s="30"/>
      <c r="D168" s="25"/>
      <c r="E168" s="25"/>
      <c r="F168" s="31" t="s">
        <v>23</v>
      </c>
      <c r="G168" s="77">
        <f>SUM(G156+G160+G161+G165+G166)</f>
        <v>34600</v>
      </c>
      <c r="H168" s="77">
        <f>SUM(H156+H160+H161+H165+H166)</f>
        <v>36300</v>
      </c>
      <c r="I168" s="77">
        <f t="shared" ref="I168:BG168" si="779">SUM(I156+I160+I161+I165+I166)</f>
        <v>37000</v>
      </c>
      <c r="J168" s="77">
        <f t="shared" si="779"/>
        <v>38500</v>
      </c>
      <c r="K168" s="77">
        <f t="shared" si="779"/>
        <v>38700</v>
      </c>
      <c r="L168" s="77">
        <f t="shared" si="779"/>
        <v>30110</v>
      </c>
      <c r="M168" s="77">
        <f t="shared" si="779"/>
        <v>31530</v>
      </c>
      <c r="N168" s="77">
        <f t="shared" si="779"/>
        <v>33550</v>
      </c>
      <c r="O168" s="77">
        <f t="shared" si="779"/>
        <v>34720</v>
      </c>
      <c r="P168" s="77">
        <f t="shared" si="779"/>
        <v>36130</v>
      </c>
      <c r="Q168" s="77">
        <f t="shared" si="779"/>
        <v>47230</v>
      </c>
      <c r="R168" s="77">
        <f t="shared" si="779"/>
        <v>48670</v>
      </c>
      <c r="S168" s="77">
        <f t="shared" si="779"/>
        <v>50250</v>
      </c>
      <c r="T168" s="77">
        <f t="shared" si="779"/>
        <v>52280</v>
      </c>
      <c r="U168" s="77">
        <f t="shared" si="779"/>
        <v>58190</v>
      </c>
      <c r="V168" s="77">
        <f t="shared" si="779"/>
        <v>58393.460180222239</v>
      </c>
      <c r="W168" s="77">
        <f t="shared" si="779"/>
        <v>58613.690270333354</v>
      </c>
      <c r="X168" s="77">
        <f t="shared" si="779"/>
        <v>59628.69027033334</v>
      </c>
      <c r="Y168" s="77">
        <f t="shared" si="779"/>
        <v>59414.460180222239</v>
      </c>
      <c r="Z168" s="77">
        <f t="shared" si="779"/>
        <v>58732</v>
      </c>
      <c r="AA168" s="77">
        <f t="shared" si="779"/>
        <v>59023.235878136416</v>
      </c>
      <c r="AB168" s="77">
        <f t="shared" si="779"/>
        <v>60075.853817204603</v>
      </c>
      <c r="AC168" s="77">
        <f t="shared" si="779"/>
        <v>61202.853817204603</v>
      </c>
      <c r="AD168" s="77">
        <f t="shared" si="779"/>
        <v>62295.235878136402</v>
      </c>
      <c r="AE168" s="77">
        <f t="shared" si="779"/>
        <v>63630</v>
      </c>
      <c r="AF168" s="77">
        <f t="shared" si="779"/>
        <v>65426.329523043867</v>
      </c>
      <c r="AG168" s="77">
        <f t="shared" si="779"/>
        <v>67209.937977926646</v>
      </c>
      <c r="AH168" s="77">
        <f t="shared" si="779"/>
        <v>70168.968067985013</v>
      </c>
      <c r="AI168" s="77">
        <f t="shared" si="779"/>
        <v>72913.687118499569</v>
      </c>
      <c r="AJ168" s="77">
        <f t="shared" si="779"/>
        <v>75592.394574793521</v>
      </c>
      <c r="AK168" s="77">
        <f t="shared" si="779"/>
        <v>75097.395141415414</v>
      </c>
      <c r="AL168" s="77">
        <f t="shared" si="779"/>
        <v>74876.913350577641</v>
      </c>
      <c r="AM168" s="77">
        <f t="shared" si="779"/>
        <v>74324.076228695776</v>
      </c>
      <c r="AN168" s="77">
        <f t="shared" si="779"/>
        <v>73328.79006210035</v>
      </c>
      <c r="AO168" s="77">
        <f t="shared" si="779"/>
        <v>72682.431455637721</v>
      </c>
      <c r="AP168" s="77">
        <f t="shared" si="779"/>
        <v>74027.234012960922</v>
      </c>
      <c r="AQ168" s="77">
        <f t="shared" si="779"/>
        <v>73814.783758667676</v>
      </c>
      <c r="AR168" s="77">
        <f t="shared" si="779"/>
        <v>74892.523956477424</v>
      </c>
      <c r="AS168" s="77">
        <f t="shared" si="779"/>
        <v>76111.712164823082</v>
      </c>
      <c r="AT168" s="77">
        <f t="shared" si="779"/>
        <v>77583.543130815888</v>
      </c>
      <c r="AU168" s="77">
        <f t="shared" si="779"/>
        <v>77049.352423725679</v>
      </c>
      <c r="AV168" s="77">
        <f t="shared" si="779"/>
        <v>76785.315038929126</v>
      </c>
      <c r="AW168" s="77">
        <f t="shared" si="779"/>
        <v>76937.207374482692</v>
      </c>
      <c r="AX168" s="77">
        <f t="shared" si="779"/>
        <v>77047.155777954453</v>
      </c>
      <c r="AY168" s="77">
        <f t="shared" si="779"/>
        <v>77603.418039299984</v>
      </c>
      <c r="AZ168" s="77">
        <f t="shared" si="779"/>
        <v>78556.906570351886</v>
      </c>
      <c r="BA168" s="77">
        <f t="shared" si="779"/>
        <v>78732.471575554388</v>
      </c>
      <c r="BB168" s="77">
        <f t="shared" si="779"/>
        <v>78914.480420786189</v>
      </c>
      <c r="BC168" s="77">
        <f t="shared" si="779"/>
        <v>78867.802324005344</v>
      </c>
      <c r="BD168" s="77">
        <f t="shared" si="779"/>
        <v>78374.65793555323</v>
      </c>
      <c r="BE168" s="77">
        <f t="shared" si="779"/>
        <v>79360.306478652332</v>
      </c>
      <c r="BF168" s="77">
        <f t="shared" si="779"/>
        <v>78866.96363654529</v>
      </c>
      <c r="BG168" s="77">
        <f t="shared" si="779"/>
        <v>79530.867398564355</v>
      </c>
    </row>
    <row r="169" spans="1:59" x14ac:dyDescent="0.2">
      <c r="A169" s="18"/>
      <c r="B169" s="19"/>
      <c r="C169" s="19"/>
      <c r="D169" s="36"/>
      <c r="E169" s="51"/>
      <c r="F169" s="60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</row>
    <row r="170" spans="1:59" ht="13.5" thickBot="1" x14ac:dyDescent="0.25">
      <c r="A170" s="18"/>
      <c r="B170" s="19"/>
      <c r="C170" s="19"/>
      <c r="D170" s="40"/>
      <c r="E170" s="40"/>
      <c r="F170" s="40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</row>
    <row r="171" spans="1:59" ht="14.25" thickTop="1" thickBot="1" x14ac:dyDescent="0.25">
      <c r="A171" s="41" t="s">
        <v>68</v>
      </c>
      <c r="B171" s="42"/>
      <c r="C171" s="42"/>
      <c r="D171" s="45"/>
      <c r="E171" s="109"/>
      <c r="F171" s="43" t="s">
        <v>21</v>
      </c>
      <c r="G171" s="83">
        <v>28325.603999999999</v>
      </c>
      <c r="H171" s="83">
        <v>28504.4735</v>
      </c>
      <c r="I171" s="83">
        <v>40576.224000000002</v>
      </c>
      <c r="J171" s="83">
        <v>43549.103786</v>
      </c>
      <c r="K171" s="83">
        <v>61377.946462</v>
      </c>
      <c r="L171" s="83">
        <v>78978.199758324467</v>
      </c>
      <c r="M171" s="83">
        <v>94824.512756083874</v>
      </c>
      <c r="N171" s="83">
        <v>93774.547595355296</v>
      </c>
      <c r="O171" s="83">
        <v>105093.81882108757</v>
      </c>
      <c r="P171" s="83">
        <v>115982.58389882647</v>
      </c>
      <c r="Q171" s="83">
        <v>115202.91433869355</v>
      </c>
      <c r="R171" s="83">
        <v>124253.24067008065</v>
      </c>
      <c r="S171" s="83">
        <v>117617.21974362443</v>
      </c>
      <c r="T171" s="83">
        <v>127112.20699999999</v>
      </c>
      <c r="U171" s="83">
        <v>145847.318</v>
      </c>
      <c r="V171" s="83">
        <v>126820.52099999999</v>
      </c>
      <c r="W171" s="83">
        <v>148854.27100000001</v>
      </c>
      <c r="X171" s="83">
        <v>157335.72399999999</v>
      </c>
      <c r="Y171" s="83">
        <v>156734.74900000001</v>
      </c>
      <c r="Z171" s="83">
        <v>150799.76</v>
      </c>
      <c r="AA171" s="83">
        <v>154069.533</v>
      </c>
      <c r="AB171" s="83">
        <v>159634.85999999999</v>
      </c>
      <c r="AC171" s="83">
        <v>167912.65</v>
      </c>
      <c r="AD171" s="83">
        <v>173778.34899999999</v>
      </c>
      <c r="AE171" s="83">
        <v>154719.03</v>
      </c>
      <c r="AF171" s="83">
        <v>160530.96999999997</v>
      </c>
      <c r="AG171" s="83">
        <v>161036.92599999998</v>
      </c>
      <c r="AH171" s="83">
        <v>171083.63130929295</v>
      </c>
      <c r="AI171" s="83">
        <v>167271.77526185859</v>
      </c>
      <c r="AJ171" s="83">
        <v>165412.75526185861</v>
      </c>
      <c r="AK171" s="83">
        <v>168445.05926185858</v>
      </c>
      <c r="AL171" s="83">
        <v>167248.74426185858</v>
      </c>
      <c r="AM171" s="83">
        <v>165538.81426185858</v>
      </c>
      <c r="AN171" s="83">
        <v>167962.42026185861</v>
      </c>
      <c r="AO171" s="83">
        <v>168162.74426185858</v>
      </c>
      <c r="AP171" s="83">
        <v>174191.63426185859</v>
      </c>
      <c r="AQ171" s="83">
        <v>165610.00426185859</v>
      </c>
      <c r="AR171" s="83">
        <v>167461.46472861196</v>
      </c>
      <c r="AS171" s="83">
        <v>166786.30472861195</v>
      </c>
      <c r="AT171" s="83">
        <v>163728.7364345747</v>
      </c>
      <c r="AU171" s="83">
        <v>161674.66218190436</v>
      </c>
      <c r="AV171" s="83">
        <v>160588.80609484244</v>
      </c>
      <c r="AW171" s="83">
        <v>158271.27209321663</v>
      </c>
      <c r="AX171" s="83">
        <v>152103.64609484244</v>
      </c>
      <c r="AY171" s="83">
        <v>139028.947831358</v>
      </c>
      <c r="AZ171" s="83">
        <v>128542.46783135802</v>
      </c>
      <c r="BA171" s="83">
        <v>131488.66783135803</v>
      </c>
      <c r="BB171" s="83">
        <v>122665.63783135802</v>
      </c>
      <c r="BC171" s="83">
        <v>123025.42424508884</v>
      </c>
      <c r="BD171" s="83">
        <v>98543.27</v>
      </c>
      <c r="BE171" s="83">
        <v>104141.52644654426</v>
      </c>
      <c r="BF171" s="83">
        <v>103598.34791489462</v>
      </c>
      <c r="BG171" s="83">
        <v>76800.503893683097</v>
      </c>
    </row>
    <row r="172" spans="1:59" ht="13.5" thickTop="1" x14ac:dyDescent="0.2">
      <c r="A172" s="30"/>
      <c r="B172" s="30"/>
      <c r="C172" s="30"/>
      <c r="D172" s="25"/>
      <c r="E172" s="25"/>
      <c r="F172" s="25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</row>
    <row r="173" spans="1:59" x14ac:dyDescent="0.2">
      <c r="B173" s="25"/>
      <c r="D173" s="11" t="s">
        <v>5</v>
      </c>
      <c r="F173" s="26" t="s">
        <v>6</v>
      </c>
      <c r="G173" s="75">
        <v>0</v>
      </c>
      <c r="H173" s="75">
        <v>0</v>
      </c>
      <c r="I173" s="75">
        <v>0</v>
      </c>
      <c r="J173" s="75">
        <v>5269.0000000000009</v>
      </c>
      <c r="K173" s="75">
        <v>12413.999999999998</v>
      </c>
      <c r="L173" s="75">
        <v>19930.999999999996</v>
      </c>
      <c r="M173" s="75">
        <v>21761</v>
      </c>
      <c r="N173" s="75">
        <v>19365</v>
      </c>
      <c r="O173" s="75">
        <v>20413</v>
      </c>
      <c r="P173" s="75">
        <v>22322</v>
      </c>
      <c r="Q173" s="75">
        <v>21140</v>
      </c>
      <c r="R173" s="75">
        <v>19360</v>
      </c>
      <c r="S173" s="75">
        <v>20209.999999999996</v>
      </c>
      <c r="T173" s="2">
        <v>22099.999999999996</v>
      </c>
      <c r="U173" s="84">
        <v>25301</v>
      </c>
      <c r="V173" s="84">
        <v>18701</v>
      </c>
      <c r="W173" s="75">
        <v>20130</v>
      </c>
      <c r="X173" s="75">
        <v>23058</v>
      </c>
      <c r="Y173" s="75">
        <v>23874</v>
      </c>
      <c r="Z173" s="75">
        <v>20668</v>
      </c>
      <c r="AA173" s="75">
        <v>23866</v>
      </c>
      <c r="AB173" s="75">
        <v>23575</v>
      </c>
      <c r="AC173" s="75">
        <v>23382</v>
      </c>
      <c r="AD173" s="75">
        <v>24086</v>
      </c>
      <c r="AE173" s="75">
        <v>22180</v>
      </c>
      <c r="AF173" s="75">
        <v>21427</v>
      </c>
      <c r="AG173" s="75">
        <v>22364</v>
      </c>
      <c r="AH173" s="75">
        <v>25017</v>
      </c>
      <c r="AI173" s="75">
        <v>26697</v>
      </c>
      <c r="AJ173" s="75">
        <v>28709</v>
      </c>
      <c r="AK173" s="75">
        <v>27620</v>
      </c>
      <c r="AL173" s="75">
        <v>28415</v>
      </c>
      <c r="AM173" s="75">
        <v>26284</v>
      </c>
      <c r="AN173" s="75">
        <v>27375</v>
      </c>
      <c r="AO173" s="75">
        <v>26200</v>
      </c>
      <c r="AP173" s="75">
        <v>26660</v>
      </c>
      <c r="AQ173" s="75">
        <v>27604</v>
      </c>
      <c r="AR173" s="75">
        <v>26334</v>
      </c>
      <c r="AS173" s="75">
        <v>26073</v>
      </c>
      <c r="AT173" s="75">
        <v>23948</v>
      </c>
      <c r="AU173" s="75">
        <v>24221</v>
      </c>
      <c r="AV173" s="75">
        <v>23953</v>
      </c>
      <c r="AW173" s="75">
        <v>24963</v>
      </c>
      <c r="AX173" s="75">
        <v>25810</v>
      </c>
      <c r="AY173" s="75">
        <v>19077</v>
      </c>
      <c r="AZ173" s="75">
        <v>18116</v>
      </c>
      <c r="BA173" s="75">
        <v>17631</v>
      </c>
      <c r="BB173" s="75">
        <v>18116</v>
      </c>
      <c r="BC173" s="75">
        <v>18147</v>
      </c>
      <c r="BD173" s="75">
        <v>57.58</v>
      </c>
      <c r="BE173" s="75">
        <v>57.58</v>
      </c>
      <c r="BF173" s="75">
        <v>207.87450276543854</v>
      </c>
      <c r="BG173" s="75">
        <v>136.01000000000002</v>
      </c>
    </row>
    <row r="174" spans="1:59" x14ac:dyDescent="0.2">
      <c r="D174" s="11" t="s">
        <v>7</v>
      </c>
      <c r="F174" s="26" t="s">
        <v>8</v>
      </c>
      <c r="G174" s="76">
        <v>4922</v>
      </c>
      <c r="H174" s="76">
        <v>4922</v>
      </c>
      <c r="I174" s="76">
        <v>4922</v>
      </c>
      <c r="J174" s="76">
        <v>2867</v>
      </c>
      <c r="K174" s="76">
        <v>3185</v>
      </c>
      <c r="L174" s="76">
        <v>4916</v>
      </c>
      <c r="M174" s="76">
        <v>7051</v>
      </c>
      <c r="N174" s="76">
        <v>8159</v>
      </c>
      <c r="O174" s="76">
        <v>6738</v>
      </c>
      <c r="P174" s="86">
        <v>9221.2999999999993</v>
      </c>
      <c r="Q174" s="86">
        <v>13817</v>
      </c>
      <c r="R174" s="86">
        <v>11652.3</v>
      </c>
      <c r="S174" s="86">
        <v>8123</v>
      </c>
      <c r="T174" s="86">
        <v>11202</v>
      </c>
      <c r="U174" s="86">
        <v>15596</v>
      </c>
      <c r="V174" s="86">
        <v>14579</v>
      </c>
      <c r="W174" s="86">
        <v>14832</v>
      </c>
      <c r="X174" s="86">
        <v>17442</v>
      </c>
      <c r="Y174" s="86">
        <v>17509</v>
      </c>
      <c r="Z174" s="86">
        <v>17854</v>
      </c>
      <c r="AA174" s="86">
        <v>16679</v>
      </c>
      <c r="AB174" s="86">
        <v>16703</v>
      </c>
      <c r="AC174" s="86">
        <v>16804.900000000001</v>
      </c>
      <c r="AD174" s="86">
        <v>18045</v>
      </c>
      <c r="AE174" s="1">
        <v>16656</v>
      </c>
      <c r="AF174" s="76">
        <v>16868.5</v>
      </c>
      <c r="AG174" s="76">
        <v>17472</v>
      </c>
      <c r="AH174" s="76">
        <v>19598.54</v>
      </c>
      <c r="AI174" s="76">
        <v>18628.61</v>
      </c>
      <c r="AJ174" s="76">
        <v>14212.01</v>
      </c>
      <c r="AK174" s="76">
        <v>17852.21</v>
      </c>
      <c r="AL174" s="76">
        <v>17479.560000000001</v>
      </c>
      <c r="AM174" s="76">
        <v>17865.5</v>
      </c>
      <c r="AN174" s="76">
        <v>17883.080000000002</v>
      </c>
      <c r="AO174" s="76">
        <v>17441.34</v>
      </c>
      <c r="AP174" s="76">
        <v>18455.54</v>
      </c>
      <c r="AQ174" s="76">
        <v>17614.969999999998</v>
      </c>
      <c r="AR174" s="76">
        <v>17886.89</v>
      </c>
      <c r="AS174" s="76">
        <v>18034.649999999998</v>
      </c>
      <c r="AT174" s="76">
        <v>20729.191688888888</v>
      </c>
      <c r="AU174" s="76">
        <v>20027.18298765432</v>
      </c>
      <c r="AV174" s="76">
        <v>20038.310000000001</v>
      </c>
      <c r="AW174" s="76">
        <v>18637.650000000001</v>
      </c>
      <c r="AX174" s="76">
        <v>19656.580000000002</v>
      </c>
      <c r="AY174" s="76">
        <v>17766.809999999998</v>
      </c>
      <c r="AZ174" s="76">
        <v>17750.39</v>
      </c>
      <c r="BA174" s="76">
        <v>16331.82</v>
      </c>
      <c r="BB174" s="76">
        <v>16866.230000000003</v>
      </c>
      <c r="BC174" s="76">
        <v>16724.599999999999</v>
      </c>
      <c r="BD174" s="76">
        <v>15940.789999999999</v>
      </c>
      <c r="BE174" s="76">
        <v>15637.41</v>
      </c>
      <c r="BF174" s="76">
        <v>16686.77</v>
      </c>
      <c r="BG174" s="76">
        <v>12840.338538365944</v>
      </c>
    </row>
    <row r="175" spans="1:59" x14ac:dyDescent="0.2">
      <c r="F175" s="26" t="s">
        <v>9</v>
      </c>
      <c r="G175" s="86">
        <v>36.999999999999993</v>
      </c>
      <c r="H175" s="86">
        <v>36.999999999999993</v>
      </c>
      <c r="I175" s="86">
        <v>36.999999999999993</v>
      </c>
      <c r="J175" s="86">
        <v>36.999999999999993</v>
      </c>
      <c r="K175" s="86">
        <v>588</v>
      </c>
      <c r="L175" s="86">
        <v>588</v>
      </c>
      <c r="M175" s="86">
        <v>588</v>
      </c>
      <c r="N175" s="86">
        <v>588</v>
      </c>
      <c r="O175" s="86">
        <v>588</v>
      </c>
      <c r="P175" s="86">
        <v>588</v>
      </c>
      <c r="Q175" s="86">
        <v>591</v>
      </c>
      <c r="R175" s="86">
        <v>591</v>
      </c>
      <c r="S175" s="86">
        <v>453</v>
      </c>
      <c r="T175" s="86">
        <v>39.999999999999993</v>
      </c>
      <c r="U175" s="86">
        <v>5</v>
      </c>
      <c r="V175" s="86">
        <v>5</v>
      </c>
      <c r="W175" s="86">
        <v>6</v>
      </c>
      <c r="X175" s="86">
        <v>973</v>
      </c>
      <c r="Y175" s="86">
        <v>719</v>
      </c>
      <c r="Z175" s="86">
        <v>1331</v>
      </c>
      <c r="AA175" s="86">
        <v>1636</v>
      </c>
      <c r="AB175" s="86">
        <v>980</v>
      </c>
      <c r="AC175" s="86">
        <v>1250</v>
      </c>
      <c r="AD175" s="86">
        <v>1882</v>
      </c>
      <c r="AE175" s="86">
        <v>1845</v>
      </c>
      <c r="AF175" s="76">
        <v>1583.7</v>
      </c>
      <c r="AG175" s="76">
        <v>1453.1000000000001</v>
      </c>
      <c r="AH175" s="76">
        <v>1263.5</v>
      </c>
      <c r="AI175" s="76">
        <v>1451.7</v>
      </c>
      <c r="AJ175" s="76">
        <v>1435.8</v>
      </c>
      <c r="AK175" s="76">
        <v>1604.3999999999999</v>
      </c>
      <c r="AL175" s="76">
        <v>1499.6999999999998</v>
      </c>
      <c r="AM175" s="76">
        <v>1598.1000000000001</v>
      </c>
      <c r="AN175" s="76">
        <v>1834.3000000000002</v>
      </c>
      <c r="AO175" s="76">
        <v>1809.3</v>
      </c>
      <c r="AP175" s="76">
        <v>1731.5</v>
      </c>
      <c r="AQ175" s="76">
        <v>1636.7399999999998</v>
      </c>
      <c r="AR175" s="76">
        <v>1636.7399999999998</v>
      </c>
      <c r="AS175" s="76">
        <v>1615.9399999999998</v>
      </c>
      <c r="AT175" s="76">
        <v>1623.423811111111</v>
      </c>
      <c r="AU175" s="76">
        <v>1632.3153456790124</v>
      </c>
      <c r="AV175" s="76">
        <v>1516.6078313580249</v>
      </c>
      <c r="AW175" s="76">
        <v>1516.6078313580249</v>
      </c>
      <c r="AX175" s="76">
        <v>1516.6078313580249</v>
      </c>
      <c r="AY175" s="76">
        <v>1516.6078313580249</v>
      </c>
      <c r="AZ175" s="76">
        <v>1516.6078313580249</v>
      </c>
      <c r="BA175" s="76">
        <v>1516.6078313580249</v>
      </c>
      <c r="BB175" s="76">
        <v>1516.6078313580249</v>
      </c>
      <c r="BC175" s="76">
        <v>1111.9542450888441</v>
      </c>
      <c r="BD175" s="76">
        <v>0</v>
      </c>
      <c r="BE175" s="76">
        <v>0</v>
      </c>
      <c r="BF175" s="76">
        <v>0</v>
      </c>
      <c r="BG175" s="76">
        <v>0</v>
      </c>
    </row>
    <row r="176" spans="1:59" x14ac:dyDescent="0.2">
      <c r="D176" s="12"/>
      <c r="F176" s="26" t="s">
        <v>6</v>
      </c>
      <c r="G176" s="76">
        <v>0</v>
      </c>
      <c r="H176" s="76">
        <v>0</v>
      </c>
      <c r="I176" s="76">
        <v>0</v>
      </c>
      <c r="J176" s="76">
        <v>0</v>
      </c>
      <c r="K176" s="76">
        <v>0</v>
      </c>
      <c r="L176" s="76">
        <v>0</v>
      </c>
      <c r="M176" s="76">
        <v>0</v>
      </c>
      <c r="N176" s="76">
        <v>0</v>
      </c>
      <c r="O176" s="76">
        <v>0</v>
      </c>
      <c r="P176" s="76">
        <v>0</v>
      </c>
      <c r="Q176" s="76">
        <v>0</v>
      </c>
      <c r="R176" s="76">
        <v>0</v>
      </c>
      <c r="S176" s="76">
        <v>0</v>
      </c>
      <c r="T176" s="76">
        <v>0</v>
      </c>
      <c r="U176" s="76">
        <v>0</v>
      </c>
      <c r="V176" s="76">
        <v>0</v>
      </c>
      <c r="W176" s="76">
        <v>0</v>
      </c>
      <c r="X176" s="76">
        <v>0</v>
      </c>
      <c r="Y176" s="76">
        <v>0</v>
      </c>
      <c r="Z176" s="76">
        <v>0</v>
      </c>
      <c r="AA176" s="76">
        <v>0</v>
      </c>
      <c r="AB176" s="76">
        <v>0</v>
      </c>
      <c r="AC176" s="76">
        <v>0</v>
      </c>
      <c r="AD176" s="76">
        <v>0</v>
      </c>
      <c r="AE176" s="76">
        <v>0</v>
      </c>
      <c r="AF176" s="76">
        <v>0</v>
      </c>
      <c r="AG176" s="76">
        <v>0</v>
      </c>
      <c r="AH176" s="76">
        <v>0</v>
      </c>
      <c r="AI176" s="76">
        <v>0</v>
      </c>
      <c r="AJ176" s="76">
        <v>0</v>
      </c>
      <c r="AK176" s="76">
        <v>0</v>
      </c>
      <c r="AL176" s="76">
        <v>0</v>
      </c>
      <c r="AM176" s="76">
        <v>0</v>
      </c>
      <c r="AN176" s="76">
        <v>0</v>
      </c>
      <c r="AO176" s="76">
        <v>0</v>
      </c>
      <c r="AP176" s="76">
        <v>0</v>
      </c>
      <c r="AQ176" s="76">
        <v>0</v>
      </c>
      <c r="AR176" s="76">
        <v>0</v>
      </c>
      <c r="AS176" s="76">
        <v>0</v>
      </c>
      <c r="AT176" s="76">
        <v>0</v>
      </c>
      <c r="AU176" s="76">
        <v>0</v>
      </c>
      <c r="AV176" s="76">
        <v>0</v>
      </c>
      <c r="AW176" s="76">
        <v>0</v>
      </c>
      <c r="AX176" s="76">
        <v>0</v>
      </c>
      <c r="AY176" s="76">
        <v>0</v>
      </c>
      <c r="AZ176" s="76">
        <v>0</v>
      </c>
      <c r="BA176" s="76">
        <v>0</v>
      </c>
      <c r="BB176" s="76">
        <v>0</v>
      </c>
      <c r="BC176" s="76">
        <v>0</v>
      </c>
      <c r="BD176" s="76">
        <v>0</v>
      </c>
      <c r="BE176" s="76">
        <v>0</v>
      </c>
      <c r="BF176" s="76">
        <v>0</v>
      </c>
      <c r="BG176" s="76">
        <v>0</v>
      </c>
    </row>
    <row r="177" spans="1:59" x14ac:dyDescent="0.2">
      <c r="B177" s="12"/>
      <c r="E177" s="27"/>
      <c r="F177" s="13" t="s">
        <v>10</v>
      </c>
      <c r="G177" s="75">
        <f>SUM(G174:G176)</f>
        <v>4959</v>
      </c>
      <c r="H177" s="75">
        <f t="shared" ref="H177" si="780">SUM(H174:H176)</f>
        <v>4959</v>
      </c>
      <c r="I177" s="75">
        <f t="shared" ref="I177" si="781">SUM(I174:I176)</f>
        <v>4959</v>
      </c>
      <c r="J177" s="75">
        <f t="shared" ref="J177" si="782">SUM(J174:J176)</f>
        <v>2904</v>
      </c>
      <c r="K177" s="75">
        <f t="shared" ref="K177" si="783">SUM(K174:K176)</f>
        <v>3773</v>
      </c>
      <c r="L177" s="75">
        <f t="shared" ref="L177" si="784">SUM(L174:L176)</f>
        <v>5504</v>
      </c>
      <c r="M177" s="75">
        <f t="shared" ref="M177" si="785">SUM(M174:M176)</f>
        <v>7639</v>
      </c>
      <c r="N177" s="75">
        <f t="shared" ref="N177" si="786">SUM(N174:N176)</f>
        <v>8747</v>
      </c>
      <c r="O177" s="75">
        <f t="shared" ref="O177" si="787">SUM(O174:O176)</f>
        <v>7326</v>
      </c>
      <c r="P177" s="75">
        <f t="shared" ref="P177" si="788">SUM(P174:P176)</f>
        <v>9809.2999999999993</v>
      </c>
      <c r="Q177" s="75">
        <f t="shared" ref="Q177" si="789">SUM(Q174:Q176)</f>
        <v>14408</v>
      </c>
      <c r="R177" s="75">
        <f t="shared" ref="R177" si="790">SUM(R174:R176)</f>
        <v>12243.3</v>
      </c>
      <c r="S177" s="75">
        <f t="shared" ref="S177" si="791">SUM(S174:S176)</f>
        <v>8576</v>
      </c>
      <c r="T177" s="75">
        <f t="shared" ref="T177" si="792">SUM(T174:T176)</f>
        <v>11242</v>
      </c>
      <c r="U177" s="75">
        <f t="shared" ref="U177" si="793">SUM(U174:U176)</f>
        <v>15601</v>
      </c>
      <c r="V177" s="75">
        <f t="shared" ref="V177" si="794">SUM(V174:V176)</f>
        <v>14584</v>
      </c>
      <c r="W177" s="75">
        <f t="shared" ref="W177" si="795">SUM(W174:W176)</f>
        <v>14838</v>
      </c>
      <c r="X177" s="75">
        <f t="shared" ref="X177" si="796">SUM(X174:X176)</f>
        <v>18415</v>
      </c>
      <c r="Y177" s="75">
        <f t="shared" ref="Y177" si="797">SUM(Y174:Y176)</f>
        <v>18228</v>
      </c>
      <c r="Z177" s="75">
        <f t="shared" ref="Z177" si="798">SUM(Z174:Z176)</f>
        <v>19185</v>
      </c>
      <c r="AA177" s="75">
        <f t="shared" ref="AA177" si="799">SUM(AA174:AA176)</f>
        <v>18315</v>
      </c>
      <c r="AB177" s="75">
        <f t="shared" ref="AB177" si="800">SUM(AB174:AB176)</f>
        <v>17683</v>
      </c>
      <c r="AC177" s="75">
        <f t="shared" ref="AC177" si="801">SUM(AC174:AC176)</f>
        <v>18054.900000000001</v>
      </c>
      <c r="AD177" s="75">
        <f t="shared" ref="AD177" si="802">SUM(AD174:AD176)</f>
        <v>19927</v>
      </c>
      <c r="AE177" s="75">
        <f t="shared" ref="AE177" si="803">SUM(AE174:AE176)</f>
        <v>18501</v>
      </c>
      <c r="AF177" s="75">
        <f t="shared" ref="AF177" si="804">SUM(AF174:AF176)</f>
        <v>18452.2</v>
      </c>
      <c r="AG177" s="75">
        <f t="shared" ref="AG177" si="805">SUM(AG174:AG176)</f>
        <v>18925.099999999999</v>
      </c>
      <c r="AH177" s="75">
        <f t="shared" ref="AH177" si="806">SUM(AH174:AH176)</f>
        <v>20862.04</v>
      </c>
      <c r="AI177" s="75">
        <f t="shared" ref="AI177" si="807">SUM(AI174:AI176)</f>
        <v>20080.310000000001</v>
      </c>
      <c r="AJ177" s="75">
        <f t="shared" ref="AJ177" si="808">SUM(AJ174:AJ176)</f>
        <v>15647.81</v>
      </c>
      <c r="AK177" s="75">
        <f t="shared" ref="AK177" si="809">SUM(AK174:AK176)</f>
        <v>19456.61</v>
      </c>
      <c r="AL177" s="75">
        <f t="shared" ref="AL177" si="810">SUM(AL174:AL176)</f>
        <v>18979.260000000002</v>
      </c>
      <c r="AM177" s="75">
        <f t="shared" ref="AM177" si="811">SUM(AM174:AM176)</f>
        <v>19463.599999999999</v>
      </c>
      <c r="AN177" s="75">
        <f t="shared" ref="AN177" si="812">SUM(AN174:AN176)</f>
        <v>19717.38</v>
      </c>
      <c r="AO177" s="75">
        <f t="shared" ref="AO177" si="813">SUM(AO174:AO176)</f>
        <v>19250.64</v>
      </c>
      <c r="AP177" s="75">
        <f t="shared" ref="AP177" si="814">SUM(AP174:AP176)</f>
        <v>20187.04</v>
      </c>
      <c r="AQ177" s="75">
        <f t="shared" ref="AQ177" si="815">SUM(AQ174:AQ176)</f>
        <v>19251.71</v>
      </c>
      <c r="AR177" s="75">
        <f t="shared" ref="AR177" si="816">SUM(AR174:AR176)</f>
        <v>19523.629999999997</v>
      </c>
      <c r="AS177" s="75">
        <f t="shared" ref="AS177" si="817">SUM(AS174:AS176)</f>
        <v>19650.589999999997</v>
      </c>
      <c r="AT177" s="75">
        <f t="shared" ref="AT177" si="818">SUM(AT174:AT176)</f>
        <v>22352.6155</v>
      </c>
      <c r="AU177" s="75">
        <f t="shared" ref="AU177" si="819">SUM(AU174:AU176)</f>
        <v>21659.498333333333</v>
      </c>
      <c r="AV177" s="75">
        <f t="shared" ref="AV177" si="820">SUM(AV174:AV176)</f>
        <v>21554.917831358027</v>
      </c>
      <c r="AW177" s="75">
        <f t="shared" ref="AW177" si="821">SUM(AW174:AW176)</f>
        <v>20154.257831358027</v>
      </c>
      <c r="AX177" s="75">
        <f t="shared" ref="AX177" si="822">SUM(AX174:AX176)</f>
        <v>21173.187831358027</v>
      </c>
      <c r="AY177" s="75">
        <f t="shared" ref="AY177" si="823">SUM(AY174:AY176)</f>
        <v>19283.417831358023</v>
      </c>
      <c r="AZ177" s="75">
        <f t="shared" ref="AZ177" si="824">SUM(AZ174:AZ176)</f>
        <v>19266.997831358025</v>
      </c>
      <c r="BA177" s="75">
        <f t="shared" ref="BA177" si="825">SUM(BA174:BA176)</f>
        <v>17848.427831358025</v>
      </c>
      <c r="BB177" s="75">
        <f t="shared" ref="BB177" si="826">SUM(BB174:BB176)</f>
        <v>18382.837831358029</v>
      </c>
      <c r="BC177" s="75">
        <f t="shared" ref="BC177" si="827">SUM(BC174:BC176)</f>
        <v>17836.554245088842</v>
      </c>
      <c r="BD177" s="75">
        <f t="shared" ref="BD177" si="828">SUM(BD174:BD176)</f>
        <v>15940.789999999999</v>
      </c>
      <c r="BE177" s="75">
        <f t="shared" ref="BE177" si="829">SUM(BE174:BE176)</f>
        <v>15637.41</v>
      </c>
      <c r="BF177" s="75">
        <f t="shared" ref="BF177" si="830">SUM(BF174:BF176)</f>
        <v>16686.77</v>
      </c>
      <c r="BG177" s="75">
        <f t="shared" ref="BG177" si="831">SUM(BG174:BG176)</f>
        <v>12840.338538365944</v>
      </c>
    </row>
    <row r="178" spans="1:59" x14ac:dyDescent="0.2">
      <c r="B178" s="11" t="s">
        <v>39</v>
      </c>
      <c r="D178" s="11" t="s">
        <v>11</v>
      </c>
      <c r="F178" s="26" t="s">
        <v>6</v>
      </c>
      <c r="G178" s="2">
        <v>15794.603999999999</v>
      </c>
      <c r="H178" s="2">
        <v>17379.4735</v>
      </c>
      <c r="I178" s="84">
        <v>26055.224000000002</v>
      </c>
      <c r="J178" s="84">
        <v>23443.103786</v>
      </c>
      <c r="K178" s="2">
        <v>25274.946462</v>
      </c>
      <c r="L178" s="2">
        <v>28101.199758324474</v>
      </c>
      <c r="M178" s="75">
        <v>29601.512756083874</v>
      </c>
      <c r="N178" s="2">
        <v>27537.5475953553</v>
      </c>
      <c r="O178" s="2">
        <v>33351.81882108756</v>
      </c>
      <c r="P178" s="75">
        <v>34621.283898826478</v>
      </c>
      <c r="Q178" s="2">
        <v>31514.914338693547</v>
      </c>
      <c r="R178" s="2">
        <v>41589.94067008065</v>
      </c>
      <c r="S178" s="2">
        <v>40491.219743624431</v>
      </c>
      <c r="T178" s="2">
        <v>44080.206999999995</v>
      </c>
      <c r="U178" s="2">
        <v>43152.718000000001</v>
      </c>
      <c r="V178" s="75">
        <v>39561.820999999996</v>
      </c>
      <c r="W178" s="75">
        <v>43329.271000000001</v>
      </c>
      <c r="X178" s="84">
        <v>42372.723999999995</v>
      </c>
      <c r="Y178" s="75">
        <v>46376.589000000007</v>
      </c>
      <c r="Z178" s="75">
        <v>41835.760000000009</v>
      </c>
      <c r="AA178" s="75">
        <v>39776.533000000003</v>
      </c>
      <c r="AB178" s="75">
        <v>40192.86</v>
      </c>
      <c r="AC178" s="75">
        <v>47840.75</v>
      </c>
      <c r="AD178" s="75">
        <v>47559.348999999995</v>
      </c>
      <c r="AE178" s="75">
        <v>45765.03</v>
      </c>
      <c r="AF178" s="75">
        <v>43474.979999999996</v>
      </c>
      <c r="AG178" s="75">
        <v>45857.025999999998</v>
      </c>
      <c r="AH178" s="75">
        <v>42610.52</v>
      </c>
      <c r="AI178" s="75">
        <v>44954.091</v>
      </c>
      <c r="AJ178" s="75">
        <v>44435.561000000002</v>
      </c>
      <c r="AK178" s="75">
        <v>48315.641000000003</v>
      </c>
      <c r="AL178" s="75">
        <v>45620.12000000001</v>
      </c>
      <c r="AM178" s="75">
        <v>46990.25</v>
      </c>
      <c r="AN178" s="75">
        <v>48974.31</v>
      </c>
      <c r="AO178" s="75">
        <v>51184.84</v>
      </c>
      <c r="AP178" s="75">
        <v>50437</v>
      </c>
      <c r="AQ178" s="75">
        <v>45689.7</v>
      </c>
      <c r="AR178" s="75">
        <v>45995</v>
      </c>
      <c r="AS178" s="75">
        <v>48045</v>
      </c>
      <c r="AT178" s="75">
        <v>42533</v>
      </c>
      <c r="AU178" s="75">
        <v>46724</v>
      </c>
      <c r="AV178" s="75">
        <v>44440.6</v>
      </c>
      <c r="AW178" s="75">
        <v>43031.5</v>
      </c>
      <c r="AX178" s="75">
        <v>37633.9</v>
      </c>
      <c r="AY178" s="75">
        <v>37802.399999999994</v>
      </c>
      <c r="AZ178" s="75">
        <v>33491.4</v>
      </c>
      <c r="BA178" s="75">
        <v>34953.399999999994</v>
      </c>
      <c r="BB178" s="75">
        <v>24755.699999999997</v>
      </c>
      <c r="BC178" s="75">
        <v>28864.3</v>
      </c>
      <c r="BD178" s="75">
        <v>29080.5</v>
      </c>
      <c r="BE178" s="75">
        <v>26585.599999999999</v>
      </c>
      <c r="BF178" s="75">
        <v>29544.6</v>
      </c>
      <c r="BG178" s="75">
        <v>17271.5</v>
      </c>
    </row>
    <row r="179" spans="1:59" x14ac:dyDescent="0.2">
      <c r="D179" s="11" t="s">
        <v>12</v>
      </c>
      <c r="F179" s="26" t="s">
        <v>8</v>
      </c>
      <c r="G179" s="76">
        <v>1872.0000000000002</v>
      </c>
      <c r="H179" s="76">
        <v>1696.0000000000002</v>
      </c>
      <c r="I179" s="76">
        <v>1911.9999999999998</v>
      </c>
      <c r="J179" s="76">
        <v>1832.0000000000002</v>
      </c>
      <c r="K179" s="76">
        <v>6996</v>
      </c>
      <c r="L179" s="76">
        <v>5054</v>
      </c>
      <c r="M179" s="76">
        <v>7303</v>
      </c>
      <c r="N179" s="86">
        <v>13155</v>
      </c>
      <c r="O179" s="86">
        <v>16769</v>
      </c>
      <c r="P179" s="86">
        <v>17770</v>
      </c>
      <c r="Q179" s="76">
        <v>20120</v>
      </c>
      <c r="R179" s="76">
        <v>19960</v>
      </c>
      <c r="S179" s="76">
        <v>21430</v>
      </c>
      <c r="T179" s="76">
        <v>21940</v>
      </c>
      <c r="U179" s="86">
        <v>26666</v>
      </c>
      <c r="V179" s="76">
        <v>24614.7</v>
      </c>
      <c r="W179" s="76">
        <v>30686</v>
      </c>
      <c r="X179" s="76">
        <v>33801</v>
      </c>
      <c r="Y179" s="76">
        <v>32219.16</v>
      </c>
      <c r="Z179" s="76">
        <v>30556</v>
      </c>
      <c r="AA179" s="76">
        <v>33048</v>
      </c>
      <c r="AB179" s="76">
        <v>32820</v>
      </c>
      <c r="AC179" s="76">
        <v>34708</v>
      </c>
      <c r="AD179" s="76">
        <v>35555</v>
      </c>
      <c r="AE179" s="76">
        <v>35839</v>
      </c>
      <c r="AF179" s="76">
        <v>37852.959999999999</v>
      </c>
      <c r="AG179" s="76">
        <v>33817.94</v>
      </c>
      <c r="AH179" s="76">
        <v>35755.511309292961</v>
      </c>
      <c r="AI179" s="76">
        <v>32817.004261858587</v>
      </c>
      <c r="AJ179" s="76">
        <v>36640.444261858589</v>
      </c>
      <c r="AK179" s="76">
        <v>32732.278261858592</v>
      </c>
      <c r="AL179" s="76">
        <v>35625.30426185859</v>
      </c>
      <c r="AM179" s="76">
        <v>34643.30426185859</v>
      </c>
      <c r="AN179" s="76">
        <v>34826.570261858593</v>
      </c>
      <c r="AO179" s="76">
        <v>34492.824261858594</v>
      </c>
      <c r="AP179" s="76">
        <v>36782.874261858589</v>
      </c>
      <c r="AQ179" s="76">
        <v>37123.884261858591</v>
      </c>
      <c r="AR179" s="76">
        <v>37982.964261858593</v>
      </c>
      <c r="AS179" s="76">
        <v>35910.80426185859</v>
      </c>
      <c r="AT179" s="76">
        <v>36796.132410006743</v>
      </c>
      <c r="AU179" s="76">
        <v>33607.095167208383</v>
      </c>
      <c r="AV179" s="76">
        <v>35324.424261858592</v>
      </c>
      <c r="AW179" s="76">
        <v>34274.514261858596</v>
      </c>
      <c r="AX179" s="76">
        <v>33532.694261858589</v>
      </c>
      <c r="AY179" s="76">
        <v>31534.129999999994</v>
      </c>
      <c r="AZ179" s="76">
        <v>28541.07</v>
      </c>
      <c r="BA179" s="76">
        <v>30439.84</v>
      </c>
      <c r="BB179" s="76">
        <v>28737.1</v>
      </c>
      <c r="BC179" s="76">
        <v>30927.57</v>
      </c>
      <c r="BD179" s="76">
        <v>27734.400000000001</v>
      </c>
      <c r="BE179" s="76">
        <v>33259.879999999997</v>
      </c>
      <c r="BF179" s="76">
        <v>29581.579999999998</v>
      </c>
      <c r="BG179" s="76">
        <v>22255.9</v>
      </c>
    </row>
    <row r="180" spans="1:59" x14ac:dyDescent="0.2">
      <c r="F180" s="26" t="s">
        <v>9</v>
      </c>
      <c r="G180" s="76">
        <v>0</v>
      </c>
      <c r="H180" s="76">
        <v>0</v>
      </c>
      <c r="I180" s="76">
        <v>0</v>
      </c>
      <c r="J180" s="76">
        <v>0</v>
      </c>
      <c r="K180" s="76">
        <v>0</v>
      </c>
      <c r="L180" s="76">
        <v>0</v>
      </c>
      <c r="M180" s="76">
        <v>0</v>
      </c>
      <c r="N180" s="76">
        <v>0</v>
      </c>
      <c r="O180" s="76">
        <v>0</v>
      </c>
      <c r="P180" s="76">
        <v>0</v>
      </c>
      <c r="Q180" s="76">
        <v>0</v>
      </c>
      <c r="R180" s="76">
        <v>0</v>
      </c>
      <c r="S180" s="76">
        <v>0</v>
      </c>
      <c r="T180" s="76">
        <v>0</v>
      </c>
      <c r="U180" s="76">
        <v>0</v>
      </c>
      <c r="V180" s="76">
        <v>0</v>
      </c>
      <c r="W180" s="76">
        <v>0</v>
      </c>
      <c r="X180" s="76">
        <v>0</v>
      </c>
      <c r="Y180" s="76">
        <v>0</v>
      </c>
      <c r="Z180" s="76">
        <v>0</v>
      </c>
      <c r="AA180" s="76">
        <v>0</v>
      </c>
      <c r="AB180" s="76">
        <v>0</v>
      </c>
      <c r="AC180" s="76">
        <v>0</v>
      </c>
      <c r="AD180" s="76">
        <v>0</v>
      </c>
      <c r="AE180" s="76">
        <v>0</v>
      </c>
      <c r="AF180" s="76">
        <v>0</v>
      </c>
      <c r="AG180" s="76">
        <v>0</v>
      </c>
      <c r="AH180" s="76">
        <v>0</v>
      </c>
      <c r="AI180" s="76">
        <v>0</v>
      </c>
      <c r="AJ180" s="76">
        <v>0</v>
      </c>
      <c r="AK180" s="76">
        <v>0</v>
      </c>
      <c r="AL180" s="76">
        <v>0</v>
      </c>
      <c r="AM180" s="76">
        <v>0</v>
      </c>
      <c r="AN180" s="76">
        <v>0</v>
      </c>
      <c r="AO180" s="76">
        <v>0</v>
      </c>
      <c r="AP180" s="76">
        <v>0</v>
      </c>
      <c r="AQ180" s="76">
        <v>0</v>
      </c>
      <c r="AR180" s="76">
        <v>0</v>
      </c>
      <c r="AS180" s="76">
        <v>0</v>
      </c>
      <c r="AT180" s="76">
        <v>0</v>
      </c>
      <c r="AU180" s="76">
        <v>0</v>
      </c>
      <c r="AV180" s="76">
        <v>0</v>
      </c>
      <c r="AW180" s="76">
        <v>0</v>
      </c>
      <c r="AX180" s="76">
        <v>0</v>
      </c>
      <c r="AY180" s="76">
        <v>0</v>
      </c>
      <c r="AZ180" s="76">
        <v>0</v>
      </c>
      <c r="BA180" s="76">
        <v>0</v>
      </c>
      <c r="BB180" s="76">
        <v>0</v>
      </c>
      <c r="BC180" s="76">
        <v>0</v>
      </c>
      <c r="BD180" s="76">
        <v>0</v>
      </c>
      <c r="BE180" s="76">
        <v>0</v>
      </c>
      <c r="BF180" s="76">
        <v>0</v>
      </c>
      <c r="BG180" s="76">
        <v>0</v>
      </c>
    </row>
    <row r="181" spans="1:59" x14ac:dyDescent="0.2">
      <c r="F181" s="26" t="s">
        <v>6</v>
      </c>
      <c r="G181" s="76">
        <v>0</v>
      </c>
      <c r="H181" s="76">
        <v>0</v>
      </c>
      <c r="I181" s="76">
        <v>0</v>
      </c>
      <c r="J181" s="76">
        <v>0</v>
      </c>
      <c r="K181" s="76">
        <v>0</v>
      </c>
      <c r="L181" s="76">
        <v>0</v>
      </c>
      <c r="M181" s="76">
        <v>0</v>
      </c>
      <c r="N181" s="86">
        <v>0</v>
      </c>
      <c r="O181" s="86">
        <v>0</v>
      </c>
      <c r="P181" s="86">
        <v>0</v>
      </c>
      <c r="Q181" s="76">
        <v>0</v>
      </c>
      <c r="R181" s="76">
        <v>0</v>
      </c>
      <c r="S181" s="76">
        <v>0</v>
      </c>
      <c r="T181" s="76">
        <v>0</v>
      </c>
      <c r="U181" s="76">
        <v>0</v>
      </c>
      <c r="V181" s="76">
        <v>0</v>
      </c>
      <c r="W181" s="76">
        <v>0</v>
      </c>
      <c r="X181" s="76">
        <v>0</v>
      </c>
      <c r="Y181" s="76">
        <v>0</v>
      </c>
      <c r="Z181" s="76">
        <v>0</v>
      </c>
      <c r="AA181" s="76">
        <v>0</v>
      </c>
      <c r="AB181" s="76">
        <v>0</v>
      </c>
      <c r="AC181" s="76">
        <v>0</v>
      </c>
      <c r="AD181" s="76">
        <v>0</v>
      </c>
      <c r="AE181" s="76">
        <v>0</v>
      </c>
      <c r="AF181" s="76">
        <v>0</v>
      </c>
      <c r="AG181" s="76">
        <v>0</v>
      </c>
      <c r="AH181" s="76">
        <v>0</v>
      </c>
      <c r="AI181" s="76">
        <v>0</v>
      </c>
      <c r="AJ181" s="76">
        <v>0</v>
      </c>
      <c r="AK181" s="76">
        <v>0</v>
      </c>
      <c r="AL181" s="76">
        <v>0</v>
      </c>
      <c r="AM181" s="76">
        <v>0</v>
      </c>
      <c r="AN181" s="76">
        <v>0</v>
      </c>
      <c r="AO181" s="76">
        <v>0</v>
      </c>
      <c r="AP181" s="76">
        <v>0</v>
      </c>
      <c r="AQ181" s="76">
        <v>0</v>
      </c>
      <c r="AR181" s="76">
        <v>0</v>
      </c>
      <c r="AS181" s="76">
        <v>0</v>
      </c>
      <c r="AT181" s="76">
        <v>0</v>
      </c>
      <c r="AU181" s="76">
        <v>0</v>
      </c>
      <c r="AV181" s="76">
        <v>0</v>
      </c>
      <c r="AW181" s="76">
        <v>0</v>
      </c>
      <c r="AX181" s="76">
        <v>0</v>
      </c>
      <c r="AY181" s="76">
        <v>0</v>
      </c>
      <c r="AZ181" s="76">
        <v>0</v>
      </c>
      <c r="BA181" s="76">
        <v>0</v>
      </c>
      <c r="BB181" s="76">
        <v>0</v>
      </c>
      <c r="BC181" s="76">
        <v>0</v>
      </c>
      <c r="BD181" s="76">
        <v>0</v>
      </c>
      <c r="BE181" s="76">
        <v>0</v>
      </c>
      <c r="BF181" s="76">
        <v>0</v>
      </c>
      <c r="BG181" s="76">
        <v>0</v>
      </c>
    </row>
    <row r="182" spans="1:59" x14ac:dyDescent="0.2">
      <c r="F182" s="13" t="s">
        <v>10</v>
      </c>
      <c r="G182" s="75">
        <f>SUM(G179:G181)</f>
        <v>1872.0000000000002</v>
      </c>
      <c r="H182" s="75">
        <f t="shared" ref="H182" si="832">SUM(H179:H181)</f>
        <v>1696.0000000000002</v>
      </c>
      <c r="I182" s="75">
        <f t="shared" ref="I182" si="833">SUM(I179:I181)</f>
        <v>1911.9999999999998</v>
      </c>
      <c r="J182" s="75">
        <f t="shared" ref="J182" si="834">SUM(J179:J181)</f>
        <v>1832.0000000000002</v>
      </c>
      <c r="K182" s="75">
        <f t="shared" ref="K182" si="835">SUM(K179:K181)</f>
        <v>6996</v>
      </c>
      <c r="L182" s="75">
        <f t="shared" ref="L182" si="836">SUM(L179:L181)</f>
        <v>5054</v>
      </c>
      <c r="M182" s="75">
        <f t="shared" ref="M182" si="837">SUM(M179:M181)</f>
        <v>7303</v>
      </c>
      <c r="N182" s="75">
        <f t="shared" ref="N182" si="838">SUM(N179:N181)</f>
        <v>13155</v>
      </c>
      <c r="O182" s="75">
        <f t="shared" ref="O182" si="839">SUM(O179:O181)</f>
        <v>16769</v>
      </c>
      <c r="P182" s="75">
        <f t="shared" ref="P182" si="840">SUM(P179:P181)</f>
        <v>17770</v>
      </c>
      <c r="Q182" s="75">
        <f t="shared" ref="Q182" si="841">SUM(Q179:Q181)</f>
        <v>20120</v>
      </c>
      <c r="R182" s="75">
        <f t="shared" ref="R182" si="842">SUM(R179:R181)</f>
        <v>19960</v>
      </c>
      <c r="S182" s="75">
        <f t="shared" ref="S182" si="843">SUM(S179:S181)</f>
        <v>21430</v>
      </c>
      <c r="T182" s="75">
        <f t="shared" ref="T182" si="844">SUM(T179:T181)</f>
        <v>21940</v>
      </c>
      <c r="U182" s="75">
        <f t="shared" ref="U182" si="845">SUM(U179:U181)</f>
        <v>26666</v>
      </c>
      <c r="V182" s="75">
        <f t="shared" ref="V182" si="846">SUM(V179:V181)</f>
        <v>24614.7</v>
      </c>
      <c r="W182" s="75">
        <f t="shared" ref="W182" si="847">SUM(W179:W181)</f>
        <v>30686</v>
      </c>
      <c r="X182" s="75">
        <f t="shared" ref="X182" si="848">SUM(X179:X181)</f>
        <v>33801</v>
      </c>
      <c r="Y182" s="75">
        <f t="shared" ref="Y182" si="849">SUM(Y179:Y181)</f>
        <v>32219.16</v>
      </c>
      <c r="Z182" s="75">
        <f t="shared" ref="Z182" si="850">SUM(Z179:Z181)</f>
        <v>30556</v>
      </c>
      <c r="AA182" s="75">
        <f t="shared" ref="AA182" si="851">SUM(AA179:AA181)</f>
        <v>33048</v>
      </c>
      <c r="AB182" s="75">
        <f t="shared" ref="AB182" si="852">SUM(AB179:AB181)</f>
        <v>32820</v>
      </c>
      <c r="AC182" s="75">
        <f t="shared" ref="AC182" si="853">SUM(AC179:AC181)</f>
        <v>34708</v>
      </c>
      <c r="AD182" s="75">
        <f t="shared" ref="AD182" si="854">SUM(AD179:AD181)</f>
        <v>35555</v>
      </c>
      <c r="AE182" s="75">
        <f t="shared" ref="AE182" si="855">SUM(AE179:AE181)</f>
        <v>35839</v>
      </c>
      <c r="AF182" s="75">
        <f t="shared" ref="AF182" si="856">SUM(AF179:AF181)</f>
        <v>37852.959999999999</v>
      </c>
      <c r="AG182" s="75">
        <f t="shared" ref="AG182" si="857">SUM(AG179:AG181)</f>
        <v>33817.94</v>
      </c>
      <c r="AH182" s="75">
        <f t="shared" ref="AH182" si="858">SUM(AH179:AH181)</f>
        <v>35755.511309292961</v>
      </c>
      <c r="AI182" s="75">
        <f t="shared" ref="AI182" si="859">SUM(AI179:AI181)</f>
        <v>32817.004261858587</v>
      </c>
      <c r="AJ182" s="75">
        <f t="shared" ref="AJ182" si="860">SUM(AJ179:AJ181)</f>
        <v>36640.444261858589</v>
      </c>
      <c r="AK182" s="75">
        <f t="shared" ref="AK182" si="861">SUM(AK179:AK181)</f>
        <v>32732.278261858592</v>
      </c>
      <c r="AL182" s="75">
        <f t="shared" ref="AL182" si="862">SUM(AL179:AL181)</f>
        <v>35625.30426185859</v>
      </c>
      <c r="AM182" s="75">
        <f t="shared" ref="AM182" si="863">SUM(AM179:AM181)</f>
        <v>34643.30426185859</v>
      </c>
      <c r="AN182" s="75">
        <f t="shared" ref="AN182" si="864">SUM(AN179:AN181)</f>
        <v>34826.570261858593</v>
      </c>
      <c r="AO182" s="75">
        <f t="shared" ref="AO182" si="865">SUM(AO179:AO181)</f>
        <v>34492.824261858594</v>
      </c>
      <c r="AP182" s="75">
        <f t="shared" ref="AP182" si="866">SUM(AP179:AP181)</f>
        <v>36782.874261858589</v>
      </c>
      <c r="AQ182" s="75">
        <f t="shared" ref="AQ182" si="867">SUM(AQ179:AQ181)</f>
        <v>37123.884261858591</v>
      </c>
      <c r="AR182" s="75">
        <f t="shared" ref="AR182" si="868">SUM(AR179:AR181)</f>
        <v>37982.964261858593</v>
      </c>
      <c r="AS182" s="75">
        <f t="shared" ref="AS182" si="869">SUM(AS179:AS181)</f>
        <v>35910.80426185859</v>
      </c>
      <c r="AT182" s="75">
        <f t="shared" ref="AT182" si="870">SUM(AT179:AT181)</f>
        <v>36796.132410006743</v>
      </c>
      <c r="AU182" s="75">
        <f t="shared" ref="AU182" si="871">SUM(AU179:AU181)</f>
        <v>33607.095167208383</v>
      </c>
      <c r="AV182" s="75">
        <f t="shared" ref="AV182" si="872">SUM(AV179:AV181)</f>
        <v>35324.424261858592</v>
      </c>
      <c r="AW182" s="75">
        <f t="shared" ref="AW182" si="873">SUM(AW179:AW181)</f>
        <v>34274.514261858596</v>
      </c>
      <c r="AX182" s="75">
        <f t="shared" ref="AX182" si="874">SUM(AX179:AX181)</f>
        <v>33532.694261858589</v>
      </c>
      <c r="AY182" s="75">
        <f t="shared" ref="AY182" si="875">SUM(AY179:AY181)</f>
        <v>31534.129999999994</v>
      </c>
      <c r="AZ182" s="75">
        <f t="shared" ref="AZ182" si="876">SUM(AZ179:AZ181)</f>
        <v>28541.07</v>
      </c>
      <c r="BA182" s="75">
        <f t="shared" ref="BA182" si="877">SUM(BA179:BA181)</f>
        <v>30439.84</v>
      </c>
      <c r="BB182" s="75">
        <f t="shared" ref="BB182" si="878">SUM(BB179:BB181)</f>
        <v>28737.1</v>
      </c>
      <c r="BC182" s="75">
        <f t="shared" ref="BC182" si="879">SUM(BC179:BC181)</f>
        <v>30927.57</v>
      </c>
      <c r="BD182" s="75">
        <f t="shared" ref="BD182" si="880">SUM(BD179:BD181)</f>
        <v>27734.400000000001</v>
      </c>
      <c r="BE182" s="75">
        <f t="shared" ref="BE182" si="881">SUM(BE179:BE181)</f>
        <v>33259.879999999997</v>
      </c>
      <c r="BF182" s="75">
        <f t="shared" ref="BF182" si="882">SUM(BF179:BF181)</f>
        <v>29581.579999999998</v>
      </c>
      <c r="BG182" s="75">
        <f t="shared" ref="BG182" si="883">SUM(BG179:BG181)</f>
        <v>22255.9</v>
      </c>
    </row>
    <row r="183" spans="1:59" x14ac:dyDescent="0.2">
      <c r="D183" s="11" t="s">
        <v>13</v>
      </c>
      <c r="F183" s="26" t="s">
        <v>8</v>
      </c>
      <c r="G183" s="75">
        <v>5700.0000000000009</v>
      </c>
      <c r="H183" s="75">
        <v>4470.0000000000009</v>
      </c>
      <c r="I183" s="75">
        <v>7650.0000000000009</v>
      </c>
      <c r="J183" s="75">
        <v>10101</v>
      </c>
      <c r="K183" s="75">
        <v>12920</v>
      </c>
      <c r="L183" s="75">
        <v>20388</v>
      </c>
      <c r="M183" s="84">
        <v>28520</v>
      </c>
      <c r="N183" s="84">
        <v>24970</v>
      </c>
      <c r="O183" s="84">
        <v>27234</v>
      </c>
      <c r="P183" s="84">
        <v>31460</v>
      </c>
      <c r="Q183" s="84">
        <v>28020</v>
      </c>
      <c r="R183" s="84">
        <v>31100</v>
      </c>
      <c r="S183" s="84">
        <v>26910</v>
      </c>
      <c r="T183" s="84">
        <v>27750</v>
      </c>
      <c r="U183" s="84">
        <v>35126.6</v>
      </c>
      <c r="V183" s="75">
        <v>29359</v>
      </c>
      <c r="W183" s="75">
        <v>39871</v>
      </c>
      <c r="X183" s="75">
        <v>39689</v>
      </c>
      <c r="Y183" s="75">
        <v>36037</v>
      </c>
      <c r="Z183" s="75">
        <v>38555</v>
      </c>
      <c r="AA183" s="75">
        <v>39064</v>
      </c>
      <c r="AB183" s="75">
        <v>45364</v>
      </c>
      <c r="AC183" s="75">
        <v>43927</v>
      </c>
      <c r="AD183" s="75">
        <v>46651</v>
      </c>
      <c r="AE183" s="75">
        <v>32434</v>
      </c>
      <c r="AF183" s="75">
        <v>39323.83</v>
      </c>
      <c r="AG183" s="75">
        <v>40072.86</v>
      </c>
      <c r="AH183" s="75">
        <v>46838.559999999998</v>
      </c>
      <c r="AI183" s="75">
        <v>42723.369999999995</v>
      </c>
      <c r="AJ183" s="75">
        <v>39979.94</v>
      </c>
      <c r="AK183" s="75">
        <v>40320.53</v>
      </c>
      <c r="AL183" s="75">
        <v>38609.06</v>
      </c>
      <c r="AM183" s="75">
        <v>38157.660000000003</v>
      </c>
      <c r="AN183" s="75">
        <v>37069.160000000003</v>
      </c>
      <c r="AO183" s="75">
        <v>37034.44</v>
      </c>
      <c r="AP183" s="75">
        <v>40124.720000000001</v>
      </c>
      <c r="AQ183" s="75">
        <v>35940.710000000006</v>
      </c>
      <c r="AR183" s="75">
        <v>37625.870466753368</v>
      </c>
      <c r="AS183" s="75">
        <v>37106.910466753368</v>
      </c>
      <c r="AT183" s="75">
        <v>38098.988524567947</v>
      </c>
      <c r="AU183" s="75">
        <v>35463.068681362638</v>
      </c>
      <c r="AV183" s="75">
        <v>35315.864001625807</v>
      </c>
      <c r="AW183" s="75">
        <v>35848</v>
      </c>
      <c r="AX183" s="75">
        <v>33953.864001625807</v>
      </c>
      <c r="AY183" s="75">
        <v>31332</v>
      </c>
      <c r="AZ183" s="75">
        <v>29127</v>
      </c>
      <c r="BA183" s="75">
        <v>30616</v>
      </c>
      <c r="BB183" s="75">
        <v>32674</v>
      </c>
      <c r="BC183" s="75">
        <v>27250</v>
      </c>
      <c r="BD183" s="75">
        <v>25730</v>
      </c>
      <c r="BE183" s="75">
        <v>28601.056446544251</v>
      </c>
      <c r="BF183" s="75">
        <v>27577.523412129176</v>
      </c>
      <c r="BG183" s="75">
        <v>24296.755355317146</v>
      </c>
    </row>
    <row r="184" spans="1:59" x14ac:dyDescent="0.2">
      <c r="F184" s="2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</row>
    <row r="185" spans="1:59" x14ac:dyDescent="0.2">
      <c r="A185" s="29"/>
      <c r="B185" s="30"/>
      <c r="C185" s="30"/>
      <c r="D185" s="25"/>
      <c r="E185" s="25"/>
      <c r="F185" s="31" t="s">
        <v>23</v>
      </c>
      <c r="G185" s="77">
        <f>SUM(G173+G177+G178+G182+G183)</f>
        <v>28325.603999999999</v>
      </c>
      <c r="H185" s="77">
        <f>SUM(H173+H177+H178+H182+H183)</f>
        <v>28504.4735</v>
      </c>
      <c r="I185" s="77">
        <f t="shared" ref="I185:BG185" si="884">SUM(I173+I177+I178+I182+I183)</f>
        <v>40576.224000000002</v>
      </c>
      <c r="J185" s="77">
        <f t="shared" si="884"/>
        <v>43549.103786</v>
      </c>
      <c r="K185" s="77">
        <f t="shared" si="884"/>
        <v>61377.946462</v>
      </c>
      <c r="L185" s="77">
        <f t="shared" si="884"/>
        <v>78978.199758324467</v>
      </c>
      <c r="M185" s="77">
        <f t="shared" si="884"/>
        <v>94824.512756083874</v>
      </c>
      <c r="N185" s="77">
        <f t="shared" si="884"/>
        <v>93774.547595355296</v>
      </c>
      <c r="O185" s="77">
        <f t="shared" si="884"/>
        <v>105093.81882108757</v>
      </c>
      <c r="P185" s="77">
        <f t="shared" si="884"/>
        <v>115982.58389882647</v>
      </c>
      <c r="Q185" s="77">
        <f t="shared" si="884"/>
        <v>115202.91433869355</v>
      </c>
      <c r="R185" s="77">
        <f t="shared" si="884"/>
        <v>124253.24067008065</v>
      </c>
      <c r="S185" s="77">
        <f t="shared" si="884"/>
        <v>117617.21974362443</v>
      </c>
      <c r="T185" s="77">
        <f t="shared" si="884"/>
        <v>127112.20699999999</v>
      </c>
      <c r="U185" s="77">
        <f t="shared" si="884"/>
        <v>145847.318</v>
      </c>
      <c r="V185" s="77">
        <f t="shared" si="884"/>
        <v>126820.52099999999</v>
      </c>
      <c r="W185" s="77">
        <f t="shared" si="884"/>
        <v>148854.27100000001</v>
      </c>
      <c r="X185" s="77">
        <f t="shared" si="884"/>
        <v>157335.72399999999</v>
      </c>
      <c r="Y185" s="77">
        <f t="shared" si="884"/>
        <v>156734.74900000001</v>
      </c>
      <c r="Z185" s="77">
        <f t="shared" si="884"/>
        <v>150799.76</v>
      </c>
      <c r="AA185" s="77">
        <f t="shared" si="884"/>
        <v>154069.533</v>
      </c>
      <c r="AB185" s="77">
        <f t="shared" si="884"/>
        <v>159634.85999999999</v>
      </c>
      <c r="AC185" s="77">
        <f t="shared" si="884"/>
        <v>167912.65</v>
      </c>
      <c r="AD185" s="77">
        <f t="shared" si="884"/>
        <v>173778.34899999999</v>
      </c>
      <c r="AE185" s="77">
        <f t="shared" si="884"/>
        <v>154719.03</v>
      </c>
      <c r="AF185" s="77">
        <f t="shared" si="884"/>
        <v>160530.96999999997</v>
      </c>
      <c r="AG185" s="77">
        <f t="shared" si="884"/>
        <v>161036.92599999998</v>
      </c>
      <c r="AH185" s="77">
        <f t="shared" si="884"/>
        <v>171083.63130929295</v>
      </c>
      <c r="AI185" s="77">
        <f t="shared" si="884"/>
        <v>167271.77526185859</v>
      </c>
      <c r="AJ185" s="77">
        <f t="shared" si="884"/>
        <v>165412.75526185858</v>
      </c>
      <c r="AK185" s="77">
        <f t="shared" si="884"/>
        <v>168445.05926185858</v>
      </c>
      <c r="AL185" s="77">
        <f t="shared" si="884"/>
        <v>167248.74426185858</v>
      </c>
      <c r="AM185" s="77">
        <f t="shared" si="884"/>
        <v>165538.81426185858</v>
      </c>
      <c r="AN185" s="77">
        <f t="shared" si="884"/>
        <v>167962.42026185861</v>
      </c>
      <c r="AO185" s="77">
        <f t="shared" si="884"/>
        <v>168162.74426185858</v>
      </c>
      <c r="AP185" s="77">
        <f t="shared" si="884"/>
        <v>174191.63426185859</v>
      </c>
      <c r="AQ185" s="77">
        <f t="shared" si="884"/>
        <v>165610.00426185859</v>
      </c>
      <c r="AR185" s="77">
        <f t="shared" si="884"/>
        <v>167461.46472861196</v>
      </c>
      <c r="AS185" s="77">
        <f t="shared" si="884"/>
        <v>166786.30472861195</v>
      </c>
      <c r="AT185" s="77">
        <f t="shared" si="884"/>
        <v>163728.7364345747</v>
      </c>
      <c r="AU185" s="77">
        <f t="shared" si="884"/>
        <v>161674.66218190436</v>
      </c>
      <c r="AV185" s="77">
        <f t="shared" si="884"/>
        <v>160588.80609484241</v>
      </c>
      <c r="AW185" s="77">
        <f t="shared" si="884"/>
        <v>158271.27209321663</v>
      </c>
      <c r="AX185" s="77">
        <f t="shared" si="884"/>
        <v>152103.64609484241</v>
      </c>
      <c r="AY185" s="77">
        <f t="shared" si="884"/>
        <v>139028.947831358</v>
      </c>
      <c r="AZ185" s="77">
        <f t="shared" si="884"/>
        <v>128542.46783135802</v>
      </c>
      <c r="BA185" s="77">
        <f t="shared" si="884"/>
        <v>131488.66783135803</v>
      </c>
      <c r="BB185" s="77">
        <f t="shared" si="884"/>
        <v>122665.63783135804</v>
      </c>
      <c r="BC185" s="77">
        <f t="shared" si="884"/>
        <v>123025.42424508886</v>
      </c>
      <c r="BD185" s="77">
        <f t="shared" si="884"/>
        <v>98543.26999999999</v>
      </c>
      <c r="BE185" s="77">
        <f t="shared" si="884"/>
        <v>104141.52644654425</v>
      </c>
      <c r="BF185" s="77">
        <f t="shared" si="884"/>
        <v>103598.34791489461</v>
      </c>
      <c r="BG185" s="77">
        <f t="shared" si="884"/>
        <v>76800.503893683082</v>
      </c>
    </row>
    <row r="186" spans="1:59" ht="13.5" thickBot="1" x14ac:dyDescent="0.25">
      <c r="A186" s="29"/>
      <c r="B186" s="30"/>
      <c r="C186" s="30"/>
      <c r="D186" s="25"/>
      <c r="E186" s="25"/>
      <c r="F186" s="25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</row>
    <row r="187" spans="1:59" ht="14.25" thickTop="1" thickBot="1" x14ac:dyDescent="0.25">
      <c r="A187" s="41" t="s">
        <v>69</v>
      </c>
      <c r="B187" s="42"/>
      <c r="C187" s="42"/>
      <c r="D187" s="45"/>
      <c r="E187" s="109"/>
      <c r="F187" s="43" t="s">
        <v>21</v>
      </c>
      <c r="G187" s="83">
        <v>41081.999999999993</v>
      </c>
      <c r="H187" s="83">
        <v>42331</v>
      </c>
      <c r="I187" s="83">
        <v>43589</v>
      </c>
      <c r="J187" s="83">
        <v>44838.000000000015</v>
      </c>
      <c r="K187" s="83">
        <v>46087.000000000007</v>
      </c>
      <c r="L187" s="83">
        <v>47360.000000000007</v>
      </c>
      <c r="M187" s="83">
        <v>48750.000000000007</v>
      </c>
      <c r="N187" s="83">
        <v>49750.000000000007</v>
      </c>
      <c r="O187" s="83">
        <v>51250.000000000007</v>
      </c>
      <c r="P187" s="83">
        <v>52350</v>
      </c>
      <c r="Q187" s="83">
        <v>46352</v>
      </c>
      <c r="R187" s="83">
        <v>39543.000000000007</v>
      </c>
      <c r="S187" s="83">
        <v>34335</v>
      </c>
      <c r="T187" s="83">
        <v>26775.999999999996</v>
      </c>
      <c r="U187" s="83">
        <v>18020</v>
      </c>
      <c r="V187" s="83">
        <v>18878</v>
      </c>
      <c r="W187" s="83">
        <v>19736</v>
      </c>
      <c r="X187" s="83">
        <v>20594</v>
      </c>
      <c r="Y187" s="83">
        <v>21452</v>
      </c>
      <c r="Z187" s="83">
        <v>22310</v>
      </c>
      <c r="AA187" s="83">
        <v>20245.999980000001</v>
      </c>
      <c r="AB187" s="83">
        <v>18181.999960000001</v>
      </c>
      <c r="AC187" s="83">
        <v>16117.999940000002</v>
      </c>
      <c r="AD187" s="83">
        <v>14053.99992</v>
      </c>
      <c r="AE187" s="83">
        <v>11989.999899999999</v>
      </c>
      <c r="AF187" s="83">
        <v>11111.145226405011</v>
      </c>
      <c r="AG187" s="83">
        <v>10232.290552810024</v>
      </c>
      <c r="AH187" s="83">
        <v>9353.435879215036</v>
      </c>
      <c r="AI187" s="83">
        <v>8474.5812056200502</v>
      </c>
      <c r="AJ187" s="83">
        <v>7595.7265320250617</v>
      </c>
      <c r="AK187" s="83">
        <v>6674.2421022691015</v>
      </c>
      <c r="AL187" s="83">
        <v>5752.7576725131403</v>
      </c>
      <c r="AM187" s="83">
        <v>4831.27324275718</v>
      </c>
      <c r="AN187" s="83">
        <v>3909.7888130012198</v>
      </c>
      <c r="AO187" s="83">
        <v>2988.304383245259</v>
      </c>
      <c r="AP187" s="83">
        <v>3134.2148041454384</v>
      </c>
      <c r="AQ187" s="83">
        <v>3280.1252250456168</v>
      </c>
      <c r="AR187" s="83">
        <v>3426.0356459457957</v>
      </c>
      <c r="AS187" s="83">
        <v>3571.9460668459751</v>
      </c>
      <c r="AT187" s="83">
        <v>3717.856487746154</v>
      </c>
      <c r="AU187" s="83">
        <v>3717.856487746154</v>
      </c>
      <c r="AV187" s="83">
        <v>3717.856487746154</v>
      </c>
      <c r="AW187" s="83">
        <v>3717.856487746154</v>
      </c>
      <c r="AX187" s="83">
        <v>3717.856487746154</v>
      </c>
      <c r="AY187" s="83">
        <v>3717.856487746154</v>
      </c>
      <c r="AZ187" s="83">
        <v>3717.856487746154</v>
      </c>
      <c r="BA187" s="83">
        <v>3717.856487746154</v>
      </c>
      <c r="BB187" s="83">
        <v>3717.856487746154</v>
      </c>
      <c r="BC187" s="83">
        <v>3717.856487746154</v>
      </c>
      <c r="BD187" s="83">
        <v>3717.856487746154</v>
      </c>
      <c r="BE187" s="83">
        <v>3717.856487746154</v>
      </c>
      <c r="BF187" s="83">
        <v>3717.856487746154</v>
      </c>
      <c r="BG187" s="83">
        <v>3717.8564877461545</v>
      </c>
    </row>
    <row r="188" spans="1:59" ht="13.5" hidden="1" thickTop="1" x14ac:dyDescent="0.2">
      <c r="A188" s="29"/>
      <c r="B188" s="30"/>
      <c r="C188" s="26" t="s">
        <v>38</v>
      </c>
      <c r="D188" s="59" t="s">
        <v>13</v>
      </c>
      <c r="E188" s="36">
        <v>14040200</v>
      </c>
      <c r="F188" s="61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>
        <v>1110</v>
      </c>
      <c r="W188" s="80">
        <v>930</v>
      </c>
      <c r="X188" s="80">
        <v>751</v>
      </c>
      <c r="Y188" s="80">
        <v>572</v>
      </c>
      <c r="Z188" s="80">
        <v>392</v>
      </c>
      <c r="AA188" s="80">
        <v>437</v>
      </c>
      <c r="AB188" s="80">
        <v>482</v>
      </c>
      <c r="AC188" s="80">
        <v>527</v>
      </c>
      <c r="AD188">
        <v>572</v>
      </c>
      <c r="AE188">
        <v>617</v>
      </c>
      <c r="AF188" s="80"/>
      <c r="AG188" s="80"/>
      <c r="AH188" s="80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</row>
    <row r="189" spans="1:59" ht="13.5" hidden="1" thickTop="1" x14ac:dyDescent="0.2">
      <c r="A189" s="29"/>
      <c r="B189" s="30"/>
      <c r="C189" s="30"/>
      <c r="D189" s="25"/>
      <c r="E189" s="25"/>
      <c r="F189" s="25"/>
      <c r="G189" s="77">
        <v>41081.999999999993</v>
      </c>
      <c r="H189" s="77">
        <v>42331</v>
      </c>
      <c r="I189" s="77">
        <v>43589</v>
      </c>
      <c r="J189" s="77">
        <v>44838.000000000015</v>
      </c>
      <c r="K189" s="77">
        <v>46087.000000000007</v>
      </c>
      <c r="L189" s="77">
        <v>47360.000000000007</v>
      </c>
      <c r="M189" s="77">
        <v>48750.000000000007</v>
      </c>
      <c r="N189" s="77">
        <v>49750.000000000007</v>
      </c>
      <c r="O189" s="77">
        <v>51250.000000000007</v>
      </c>
      <c r="P189" s="77">
        <v>52350</v>
      </c>
      <c r="Q189" s="77">
        <v>46352</v>
      </c>
      <c r="R189" s="77">
        <v>39543.000000000007</v>
      </c>
      <c r="S189" s="77">
        <v>34335</v>
      </c>
      <c r="T189" s="77">
        <v>26775.999999999996</v>
      </c>
      <c r="U189" s="77">
        <v>18020</v>
      </c>
      <c r="V189" s="77">
        <v>19988</v>
      </c>
      <c r="W189" s="77">
        <v>20666</v>
      </c>
      <c r="X189" s="77">
        <v>21345</v>
      </c>
      <c r="Y189" s="77">
        <v>22024</v>
      </c>
      <c r="Z189" s="77">
        <v>22702</v>
      </c>
      <c r="AA189" s="77">
        <v>20682.999980000001</v>
      </c>
      <c r="AB189" s="77">
        <v>18663.999960000001</v>
      </c>
      <c r="AC189" s="77">
        <v>16644.999940000002</v>
      </c>
      <c r="AD189" s="77">
        <v>14625.99992</v>
      </c>
      <c r="AE189" s="77">
        <v>12606.999899999999</v>
      </c>
      <c r="AF189" s="77">
        <v>11111.145226405011</v>
      </c>
      <c r="AG189" s="77">
        <v>10232.290552810024</v>
      </c>
      <c r="AH189" s="77">
        <v>9353.435879215036</v>
      </c>
      <c r="AI189" s="77">
        <v>8474.5812056200502</v>
      </c>
      <c r="AJ189" s="77">
        <v>7595.7265320250617</v>
      </c>
      <c r="AK189" s="77">
        <v>6674.2421022691015</v>
      </c>
      <c r="AL189" s="77">
        <v>5752.7576725131403</v>
      </c>
      <c r="AM189" s="77">
        <v>4831.27324275718</v>
      </c>
      <c r="AN189" s="77">
        <v>3909.7888130012198</v>
      </c>
      <c r="AO189" s="77">
        <v>2988.304383245259</v>
      </c>
      <c r="AP189" s="77">
        <v>3134.2148041454384</v>
      </c>
      <c r="AQ189" s="77">
        <v>3280.1252250456168</v>
      </c>
      <c r="AR189" s="77">
        <v>3426.0356459457957</v>
      </c>
      <c r="AS189" s="77">
        <v>3571.9460668459751</v>
      </c>
      <c r="AT189" s="77">
        <v>3717.856487746154</v>
      </c>
      <c r="AU189" s="77">
        <v>3717.856487746154</v>
      </c>
      <c r="AV189" s="77">
        <v>3717.856487746154</v>
      </c>
      <c r="AW189" s="77">
        <v>3717.856487746154</v>
      </c>
      <c r="AX189" s="77">
        <v>3717.856487746154</v>
      </c>
      <c r="AY189" s="77">
        <v>3717.856487746154</v>
      </c>
      <c r="AZ189" s="77">
        <v>3717.856487746154</v>
      </c>
      <c r="BA189" s="77">
        <v>3717.856487746154</v>
      </c>
      <c r="BB189" s="77">
        <v>3717.856487746154</v>
      </c>
      <c r="BC189" s="77">
        <v>3717.856487746154</v>
      </c>
      <c r="BD189" s="77">
        <v>3717.856487746154</v>
      </c>
      <c r="BE189" s="77">
        <v>3717.856487746154</v>
      </c>
      <c r="BF189" s="77">
        <v>3717.856487746154</v>
      </c>
      <c r="BG189" s="77">
        <v>3717.8564877461545</v>
      </c>
    </row>
    <row r="190" spans="1:59" ht="13.5" thickTop="1" x14ac:dyDescent="0.2">
      <c r="A190" s="30"/>
      <c r="B190" s="30"/>
      <c r="C190" s="30"/>
      <c r="D190" s="25"/>
      <c r="E190" s="25"/>
      <c r="F190" s="25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</row>
    <row r="191" spans="1:59" x14ac:dyDescent="0.2">
      <c r="B191" s="25"/>
      <c r="D191" s="11" t="s">
        <v>5</v>
      </c>
      <c r="F191" s="26" t="s">
        <v>6</v>
      </c>
      <c r="G191" s="75">
        <v>0</v>
      </c>
      <c r="H191" s="75">
        <v>0</v>
      </c>
      <c r="I191" s="75">
        <v>0</v>
      </c>
      <c r="J191" s="75">
        <v>0</v>
      </c>
      <c r="K191" s="75">
        <v>0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84">
        <v>0</v>
      </c>
      <c r="R191" s="84">
        <v>0</v>
      </c>
      <c r="S191" s="84">
        <v>0</v>
      </c>
      <c r="T191" s="84">
        <v>0</v>
      </c>
      <c r="U191" s="84">
        <v>0</v>
      </c>
      <c r="V191" s="75">
        <v>0</v>
      </c>
      <c r="W191" s="75">
        <v>0</v>
      </c>
      <c r="X191" s="75">
        <v>0</v>
      </c>
      <c r="Y191" s="75">
        <v>0</v>
      </c>
      <c r="Z191" s="75">
        <v>0</v>
      </c>
      <c r="AA191" s="75">
        <v>0</v>
      </c>
      <c r="AB191" s="75">
        <v>0</v>
      </c>
      <c r="AC191" s="75">
        <v>0</v>
      </c>
      <c r="AD191" s="75">
        <v>0</v>
      </c>
      <c r="AE191" s="75">
        <v>0</v>
      </c>
      <c r="AF191" s="75">
        <v>0</v>
      </c>
      <c r="AG191" s="75">
        <v>0</v>
      </c>
      <c r="AH191" s="75">
        <v>0</v>
      </c>
      <c r="AI191" s="75">
        <v>0</v>
      </c>
      <c r="AJ191" s="75">
        <v>0</v>
      </c>
      <c r="AK191" s="75">
        <v>0</v>
      </c>
      <c r="AL191" s="75">
        <v>0</v>
      </c>
      <c r="AM191" s="75">
        <v>0</v>
      </c>
      <c r="AN191" s="75">
        <v>0</v>
      </c>
      <c r="AO191" s="75">
        <v>0</v>
      </c>
      <c r="AP191" s="75">
        <v>0</v>
      </c>
      <c r="AQ191" s="75">
        <v>0</v>
      </c>
      <c r="AR191" s="75">
        <v>0</v>
      </c>
      <c r="AS191" s="75">
        <v>0</v>
      </c>
      <c r="AT191" s="75">
        <v>0</v>
      </c>
      <c r="AU191" s="75">
        <v>0</v>
      </c>
      <c r="AV191" s="75">
        <v>0</v>
      </c>
      <c r="AW191" s="75">
        <v>0</v>
      </c>
      <c r="AX191" s="75">
        <v>0</v>
      </c>
      <c r="AY191" s="75">
        <v>0</v>
      </c>
      <c r="AZ191" s="75">
        <v>0</v>
      </c>
      <c r="BA191" s="75">
        <v>0</v>
      </c>
      <c r="BB191" s="75">
        <v>0</v>
      </c>
      <c r="BC191" s="75">
        <v>0</v>
      </c>
      <c r="BD191" s="75">
        <v>0</v>
      </c>
      <c r="BE191" s="75">
        <v>0</v>
      </c>
      <c r="BF191" s="75">
        <v>0</v>
      </c>
      <c r="BG191" s="75">
        <v>0</v>
      </c>
    </row>
    <row r="192" spans="1:59" x14ac:dyDescent="0.2">
      <c r="D192" s="11" t="s">
        <v>7</v>
      </c>
      <c r="F192" s="26" t="s">
        <v>8</v>
      </c>
      <c r="G192" s="76">
        <v>4600</v>
      </c>
      <c r="H192" s="76">
        <v>4630</v>
      </c>
      <c r="I192" s="76">
        <v>4669.9999999999991</v>
      </c>
      <c r="J192" s="76">
        <v>4699.9999999999991</v>
      </c>
      <c r="K192" s="76">
        <v>4730</v>
      </c>
      <c r="L192" s="76">
        <v>4799.9999999999991</v>
      </c>
      <c r="M192" s="76">
        <v>4799.9999999999991</v>
      </c>
      <c r="N192" s="76">
        <v>4799.9999999999991</v>
      </c>
      <c r="O192" s="76">
        <v>4900</v>
      </c>
      <c r="P192" s="76">
        <v>4900</v>
      </c>
      <c r="Q192" s="76">
        <v>3989.9999999999995</v>
      </c>
      <c r="R192" s="76">
        <v>3079.9999999999995</v>
      </c>
      <c r="S192" s="76">
        <v>2159.9999999999995</v>
      </c>
      <c r="T192" s="76">
        <v>1250</v>
      </c>
      <c r="U192" s="76">
        <v>4160</v>
      </c>
      <c r="V192" s="76">
        <v>3504</v>
      </c>
      <c r="W192" s="76">
        <v>2848</v>
      </c>
      <c r="X192" s="76">
        <v>2192</v>
      </c>
      <c r="Y192" s="76">
        <v>1536</v>
      </c>
      <c r="Z192" s="76">
        <v>880</v>
      </c>
      <c r="AA192" s="76">
        <v>835.99999999999989</v>
      </c>
      <c r="AB192" s="76">
        <v>792</v>
      </c>
      <c r="AC192" s="76">
        <v>748</v>
      </c>
      <c r="AD192" s="76">
        <v>704</v>
      </c>
      <c r="AE192" s="76">
        <v>660</v>
      </c>
      <c r="AF192" s="76">
        <v>636.25104602510464</v>
      </c>
      <c r="AG192" s="76">
        <v>612.50209205020917</v>
      </c>
      <c r="AH192" s="76">
        <v>588.7531380753137</v>
      </c>
      <c r="AI192" s="76">
        <v>565.00418410041834</v>
      </c>
      <c r="AJ192" s="76">
        <v>541.25523012552298</v>
      </c>
      <c r="AK192" s="76">
        <v>464.6610878661088</v>
      </c>
      <c r="AL192" s="76">
        <v>388.06694560669456</v>
      </c>
      <c r="AM192" s="76">
        <v>311.47280334728032</v>
      </c>
      <c r="AN192" s="76">
        <v>234.87866108786613</v>
      </c>
      <c r="AO192" s="76">
        <v>158.28451882845187</v>
      </c>
      <c r="AP192" s="76">
        <v>193.43096234309624</v>
      </c>
      <c r="AQ192" s="76">
        <v>228.57740585774056</v>
      </c>
      <c r="AR192" s="76">
        <v>263.72384937238485</v>
      </c>
      <c r="AS192" s="76">
        <v>298.87029288702922</v>
      </c>
      <c r="AT192" s="76">
        <v>334.0167364016736</v>
      </c>
      <c r="AU192" s="76">
        <v>334.0167364016736</v>
      </c>
      <c r="AV192" s="76">
        <v>334.0167364016736</v>
      </c>
      <c r="AW192" s="76">
        <v>334.0167364016736</v>
      </c>
      <c r="AX192" s="76">
        <v>334.0167364016736</v>
      </c>
      <c r="AY192" s="76">
        <v>334.0167364016736</v>
      </c>
      <c r="AZ192" s="76">
        <v>334.0167364016736</v>
      </c>
      <c r="BA192" s="76">
        <v>334.0167364016736</v>
      </c>
      <c r="BB192" s="76">
        <v>334.0167364016736</v>
      </c>
      <c r="BC192" s="76">
        <v>334.0167364016736</v>
      </c>
      <c r="BD192" s="76">
        <v>334.0167364016736</v>
      </c>
      <c r="BE192" s="76">
        <v>334.0167364016736</v>
      </c>
      <c r="BF192" s="76">
        <v>334.0167364016736</v>
      </c>
      <c r="BG192" s="76">
        <v>334.0167364016736</v>
      </c>
    </row>
    <row r="193" spans="1:59" x14ac:dyDescent="0.2">
      <c r="F193" s="26" t="s">
        <v>9</v>
      </c>
      <c r="G193" s="76">
        <v>11239.999999999996</v>
      </c>
      <c r="H193" s="76">
        <v>11350.000000000002</v>
      </c>
      <c r="I193" s="76">
        <v>11449.999999999996</v>
      </c>
      <c r="J193" s="76">
        <v>11560</v>
      </c>
      <c r="K193" s="76">
        <v>11669.999999999998</v>
      </c>
      <c r="L193" s="76">
        <v>11800.000000000002</v>
      </c>
      <c r="M193" s="76">
        <v>11900.000000000002</v>
      </c>
      <c r="N193" s="76">
        <v>11999.999999999998</v>
      </c>
      <c r="O193" s="76">
        <v>12100</v>
      </c>
      <c r="P193" s="76">
        <v>12200.000000000002</v>
      </c>
      <c r="Q193" s="76">
        <v>9940</v>
      </c>
      <c r="R193" s="76">
        <v>7680</v>
      </c>
      <c r="S193" s="76">
        <v>5240</v>
      </c>
      <c r="T193" s="76">
        <v>3160</v>
      </c>
      <c r="U193" s="76">
        <v>1230</v>
      </c>
      <c r="V193" s="76">
        <v>1218</v>
      </c>
      <c r="W193" s="76">
        <v>1206</v>
      </c>
      <c r="X193" s="76">
        <v>1194</v>
      </c>
      <c r="Y193" s="76">
        <v>1182</v>
      </c>
      <c r="Z193" s="76">
        <v>1170</v>
      </c>
      <c r="AA193" s="76">
        <v>1565.9999800000001</v>
      </c>
      <c r="AB193" s="76">
        <v>1961.9999599999999</v>
      </c>
      <c r="AC193" s="76">
        <v>2357.9999400000002</v>
      </c>
      <c r="AD193" s="76">
        <v>2753.9999199999997</v>
      </c>
      <c r="AE193" s="76">
        <v>3149.9998999999998</v>
      </c>
      <c r="AF193" s="76">
        <v>3196.8559540695992</v>
      </c>
      <c r="AG193" s="76">
        <v>3243.7120081392</v>
      </c>
      <c r="AH193" s="76">
        <v>3290.5680622087998</v>
      </c>
      <c r="AI193" s="76">
        <v>3337.4241162784001</v>
      </c>
      <c r="AJ193" s="76">
        <v>3384.2801703480004</v>
      </c>
      <c r="AK193" s="76">
        <v>2903.2242772456357</v>
      </c>
      <c r="AL193" s="76">
        <v>2422.1683841432709</v>
      </c>
      <c r="AM193" s="76">
        <v>1941.1124910409062</v>
      </c>
      <c r="AN193" s="76">
        <v>1460.056597938541</v>
      </c>
      <c r="AO193" s="76">
        <v>979.00070483617617</v>
      </c>
      <c r="AP193" s="76">
        <v>1092.7223939732896</v>
      </c>
      <c r="AQ193" s="76">
        <v>1206.4440831104032</v>
      </c>
      <c r="AR193" s="76">
        <v>1320.1657722475165</v>
      </c>
      <c r="AS193" s="76">
        <v>1433.8874613846299</v>
      </c>
      <c r="AT193" s="76">
        <v>1547.6091505217437</v>
      </c>
      <c r="AU193" s="76">
        <v>1547.6091505217437</v>
      </c>
      <c r="AV193" s="76">
        <v>1547.6091505217437</v>
      </c>
      <c r="AW193" s="76">
        <v>1547.6091505217437</v>
      </c>
      <c r="AX193" s="76">
        <v>1547.6091505217437</v>
      </c>
      <c r="AY193" s="76">
        <v>1547.6091505217437</v>
      </c>
      <c r="AZ193" s="76">
        <v>1547.6091505217437</v>
      </c>
      <c r="BA193" s="76">
        <v>1547.6091505217437</v>
      </c>
      <c r="BB193" s="76">
        <v>1547.6091505217437</v>
      </c>
      <c r="BC193" s="76">
        <v>1547.6091505217437</v>
      </c>
      <c r="BD193" s="76">
        <v>1547.6091505217437</v>
      </c>
      <c r="BE193" s="76">
        <v>1547.6091505217437</v>
      </c>
      <c r="BF193" s="76">
        <v>1547.6091505217437</v>
      </c>
      <c r="BG193" s="76">
        <v>1547.6091505217437</v>
      </c>
    </row>
    <row r="194" spans="1:59" x14ac:dyDescent="0.2">
      <c r="D194" s="12"/>
      <c r="F194" s="26" t="s">
        <v>6</v>
      </c>
      <c r="G194" s="76">
        <v>2100</v>
      </c>
      <c r="H194" s="76">
        <v>2130</v>
      </c>
      <c r="I194" s="76">
        <v>2170</v>
      </c>
      <c r="J194" s="76">
        <v>2200</v>
      </c>
      <c r="K194" s="76">
        <v>2230</v>
      </c>
      <c r="L194" s="76">
        <v>2300</v>
      </c>
      <c r="M194" s="76">
        <v>2300</v>
      </c>
      <c r="N194" s="76">
        <v>2300</v>
      </c>
      <c r="O194" s="76">
        <v>2400</v>
      </c>
      <c r="P194" s="76">
        <v>2400</v>
      </c>
      <c r="Q194" s="76">
        <v>1950</v>
      </c>
      <c r="R194" s="76">
        <v>1500</v>
      </c>
      <c r="S194" s="76">
        <v>1050</v>
      </c>
      <c r="T194" s="76">
        <v>600</v>
      </c>
      <c r="U194" s="76">
        <v>10</v>
      </c>
      <c r="V194" s="76">
        <v>38</v>
      </c>
      <c r="W194" s="76">
        <v>66</v>
      </c>
      <c r="X194" s="76">
        <v>94.000000000000014</v>
      </c>
      <c r="Y194" s="76">
        <v>122.00000000000001</v>
      </c>
      <c r="Z194" s="76">
        <v>150</v>
      </c>
      <c r="AA194" s="76">
        <v>154</v>
      </c>
      <c r="AB194" s="76">
        <v>158</v>
      </c>
      <c r="AC194" s="76">
        <v>162</v>
      </c>
      <c r="AD194" s="76">
        <v>166</v>
      </c>
      <c r="AE194" s="76">
        <v>170</v>
      </c>
      <c r="AF194" s="76">
        <v>152.35294117647058</v>
      </c>
      <c r="AG194" s="76">
        <v>134.70588235294116</v>
      </c>
      <c r="AH194" s="76">
        <v>117.05882352941175</v>
      </c>
      <c r="AI194" s="76">
        <v>99.411764705882348</v>
      </c>
      <c r="AJ194" s="76">
        <v>81.764705882352928</v>
      </c>
      <c r="AK194" s="76">
        <v>105.0235294117647</v>
      </c>
      <c r="AL194" s="76">
        <v>128.28235294117647</v>
      </c>
      <c r="AM194" s="76">
        <v>151.54117647058823</v>
      </c>
      <c r="AN194" s="76">
        <v>174.8</v>
      </c>
      <c r="AO194" s="76">
        <v>198.05882352941177</v>
      </c>
      <c r="AP194" s="76">
        <v>210.70588235294116</v>
      </c>
      <c r="AQ194" s="76">
        <v>223.35294117647058</v>
      </c>
      <c r="AR194" s="76">
        <v>236</v>
      </c>
      <c r="AS194" s="76">
        <v>248.64705882352942</v>
      </c>
      <c r="AT194" s="76">
        <v>261.29411764705884</v>
      </c>
      <c r="AU194" s="76">
        <v>261.29411764705884</v>
      </c>
      <c r="AV194" s="76">
        <v>261.29411764705884</v>
      </c>
      <c r="AW194" s="76">
        <v>261.29411764705884</v>
      </c>
      <c r="AX194" s="76">
        <v>261.29411764705884</v>
      </c>
      <c r="AY194" s="76">
        <v>261.29411764705884</v>
      </c>
      <c r="AZ194" s="76">
        <v>261.29411764705884</v>
      </c>
      <c r="BA194" s="76">
        <v>261.29411764705884</v>
      </c>
      <c r="BB194" s="76">
        <v>261.29411764705884</v>
      </c>
      <c r="BC194" s="76">
        <v>261.29411764705884</v>
      </c>
      <c r="BD194" s="76">
        <v>261.29411764705884</v>
      </c>
      <c r="BE194" s="76">
        <v>261.29411764705884</v>
      </c>
      <c r="BF194" s="76">
        <v>261.29411764705884</v>
      </c>
      <c r="BG194" s="76">
        <v>261.29411764705884</v>
      </c>
    </row>
    <row r="195" spans="1:59" x14ac:dyDescent="0.2">
      <c r="B195" s="12"/>
      <c r="E195" s="27"/>
      <c r="F195" s="13" t="s">
        <v>10</v>
      </c>
      <c r="G195" s="75">
        <f>SUM(G192:G194)</f>
        <v>17939.999999999996</v>
      </c>
      <c r="H195" s="75">
        <f t="shared" ref="H195" si="885">SUM(H192:H194)</f>
        <v>18110</v>
      </c>
      <c r="I195" s="75">
        <f t="shared" ref="I195" si="886">SUM(I192:I194)</f>
        <v>18289.999999999996</v>
      </c>
      <c r="J195" s="75">
        <f t="shared" ref="J195" si="887">SUM(J192:J194)</f>
        <v>18460</v>
      </c>
      <c r="K195" s="75">
        <f t="shared" ref="K195" si="888">SUM(K192:K194)</f>
        <v>18630</v>
      </c>
      <c r="L195" s="75">
        <f t="shared" ref="L195" si="889">SUM(L192:L194)</f>
        <v>18900</v>
      </c>
      <c r="M195" s="75">
        <f t="shared" ref="M195" si="890">SUM(M192:M194)</f>
        <v>19000</v>
      </c>
      <c r="N195" s="75">
        <f t="shared" ref="N195" si="891">SUM(N192:N194)</f>
        <v>19099.999999999996</v>
      </c>
      <c r="O195" s="75">
        <f t="shared" ref="O195" si="892">SUM(O192:O194)</f>
        <v>19400</v>
      </c>
      <c r="P195" s="75">
        <f t="shared" ref="P195" si="893">SUM(P192:P194)</f>
        <v>19500</v>
      </c>
      <c r="Q195" s="75">
        <f t="shared" ref="Q195" si="894">SUM(Q192:Q194)</f>
        <v>15880</v>
      </c>
      <c r="R195" s="75">
        <f t="shared" ref="R195" si="895">SUM(R192:R194)</f>
        <v>12260</v>
      </c>
      <c r="S195" s="75">
        <f t="shared" ref="S195" si="896">SUM(S192:S194)</f>
        <v>8450</v>
      </c>
      <c r="T195" s="75">
        <f t="shared" ref="T195" si="897">SUM(T192:T194)</f>
        <v>5010</v>
      </c>
      <c r="U195" s="75">
        <f t="shared" ref="U195" si="898">SUM(U192:U194)</f>
        <v>5400</v>
      </c>
      <c r="V195" s="75">
        <f t="shared" ref="V195" si="899">SUM(V192:V194)</f>
        <v>4760</v>
      </c>
      <c r="W195" s="75">
        <f t="shared" ref="W195" si="900">SUM(W192:W194)</f>
        <v>4120</v>
      </c>
      <c r="X195" s="75">
        <f t="shared" ref="X195" si="901">SUM(X192:X194)</f>
        <v>3480</v>
      </c>
      <c r="Y195" s="75">
        <f t="shared" ref="Y195" si="902">SUM(Y192:Y194)</f>
        <v>2840</v>
      </c>
      <c r="Z195" s="75">
        <f t="shared" ref="Z195" si="903">SUM(Z192:Z194)</f>
        <v>2200</v>
      </c>
      <c r="AA195" s="75">
        <f t="shared" ref="AA195" si="904">SUM(AA192:AA194)</f>
        <v>2555.9999800000001</v>
      </c>
      <c r="AB195" s="75">
        <f t="shared" ref="AB195" si="905">SUM(AB192:AB194)</f>
        <v>2911.9999600000001</v>
      </c>
      <c r="AC195" s="75">
        <f t="shared" ref="AC195" si="906">SUM(AC192:AC194)</f>
        <v>3267.9999400000002</v>
      </c>
      <c r="AD195" s="75">
        <f t="shared" ref="AD195" si="907">SUM(AD192:AD194)</f>
        <v>3623.9999199999997</v>
      </c>
      <c r="AE195" s="75">
        <f t="shared" ref="AE195" si="908">SUM(AE192:AE194)</f>
        <v>3979.9998999999998</v>
      </c>
      <c r="AF195" s="75">
        <f t="shared" ref="AF195" si="909">SUM(AF192:AF194)</f>
        <v>3985.4599412711746</v>
      </c>
      <c r="AG195" s="75">
        <f t="shared" ref="AG195" si="910">SUM(AG192:AG194)</f>
        <v>3990.9199825423502</v>
      </c>
      <c r="AH195" s="75">
        <f t="shared" ref="AH195" si="911">SUM(AH192:AH194)</f>
        <v>3996.3800238135254</v>
      </c>
      <c r="AI195" s="75">
        <f t="shared" ref="AI195" si="912">SUM(AI192:AI194)</f>
        <v>4001.8400650847011</v>
      </c>
      <c r="AJ195" s="75">
        <f t="shared" ref="AJ195" si="913">SUM(AJ192:AJ194)</f>
        <v>4007.3001063558768</v>
      </c>
      <c r="AK195" s="75">
        <f t="shared" ref="AK195" si="914">SUM(AK192:AK194)</f>
        <v>3472.9088945235089</v>
      </c>
      <c r="AL195" s="75">
        <f t="shared" ref="AL195" si="915">SUM(AL192:AL194)</f>
        <v>2938.517682691142</v>
      </c>
      <c r="AM195" s="75">
        <f t="shared" ref="AM195" si="916">SUM(AM192:AM194)</f>
        <v>2404.1264708587746</v>
      </c>
      <c r="AN195" s="75">
        <f t="shared" ref="AN195" si="917">SUM(AN192:AN194)</f>
        <v>1869.735259026407</v>
      </c>
      <c r="AO195" s="75">
        <f t="shared" ref="AO195" si="918">SUM(AO192:AO194)</f>
        <v>1335.3440471940398</v>
      </c>
      <c r="AP195" s="75">
        <f t="shared" ref="AP195" si="919">SUM(AP192:AP194)</f>
        <v>1496.8592386693272</v>
      </c>
      <c r="AQ195" s="75">
        <f t="shared" ref="AQ195" si="920">SUM(AQ192:AQ194)</f>
        <v>1658.3744301446143</v>
      </c>
      <c r="AR195" s="75">
        <f t="shared" ref="AR195" si="921">SUM(AR192:AR194)</f>
        <v>1819.8896216199014</v>
      </c>
      <c r="AS195" s="75">
        <f t="shared" ref="AS195" si="922">SUM(AS192:AS194)</f>
        <v>1981.4048130951885</v>
      </c>
      <c r="AT195" s="75">
        <f t="shared" ref="AT195" si="923">SUM(AT192:AT194)</f>
        <v>2142.9200045704761</v>
      </c>
      <c r="AU195" s="75">
        <f t="shared" ref="AU195" si="924">SUM(AU192:AU194)</f>
        <v>2142.9200045704761</v>
      </c>
      <c r="AV195" s="75">
        <f t="shared" ref="AV195" si="925">SUM(AV192:AV194)</f>
        <v>2142.9200045704761</v>
      </c>
      <c r="AW195" s="75">
        <f t="shared" ref="AW195" si="926">SUM(AW192:AW194)</f>
        <v>2142.9200045704761</v>
      </c>
      <c r="AX195" s="75">
        <f t="shared" ref="AX195" si="927">SUM(AX192:AX194)</f>
        <v>2142.9200045704761</v>
      </c>
      <c r="AY195" s="75">
        <f t="shared" ref="AY195" si="928">SUM(AY192:AY194)</f>
        <v>2142.9200045704761</v>
      </c>
      <c r="AZ195" s="75">
        <f t="shared" ref="AZ195" si="929">SUM(AZ192:AZ194)</f>
        <v>2142.9200045704761</v>
      </c>
      <c r="BA195" s="75">
        <f t="shared" ref="BA195" si="930">SUM(BA192:BA194)</f>
        <v>2142.9200045704761</v>
      </c>
      <c r="BB195" s="75">
        <f t="shared" ref="BB195" si="931">SUM(BB192:BB194)</f>
        <v>2142.9200045704761</v>
      </c>
      <c r="BC195" s="75">
        <f t="shared" ref="BC195" si="932">SUM(BC192:BC194)</f>
        <v>2142.9200045704761</v>
      </c>
      <c r="BD195" s="75">
        <f t="shared" ref="BD195" si="933">SUM(BD192:BD194)</f>
        <v>2142.9200045704761</v>
      </c>
      <c r="BE195" s="75">
        <f t="shared" ref="BE195" si="934">SUM(BE192:BE194)</f>
        <v>2142.9200045704761</v>
      </c>
      <c r="BF195" s="75">
        <f t="shared" ref="BF195" si="935">SUM(BF192:BF194)</f>
        <v>2142.9200045704761</v>
      </c>
      <c r="BG195" s="75">
        <f t="shared" ref="BG195" si="936">SUM(BG192:BG194)</f>
        <v>2142.9200045704761</v>
      </c>
    </row>
    <row r="196" spans="1:59" x14ac:dyDescent="0.2">
      <c r="B196" s="11" t="s">
        <v>40</v>
      </c>
      <c r="D196" s="11" t="s">
        <v>11</v>
      </c>
      <c r="F196" s="26" t="s">
        <v>6</v>
      </c>
      <c r="G196" s="75">
        <v>2440.0000000000005</v>
      </c>
      <c r="H196" s="75">
        <v>2580</v>
      </c>
      <c r="I196" s="75">
        <v>2720</v>
      </c>
      <c r="J196" s="75">
        <v>2860</v>
      </c>
      <c r="K196" s="75">
        <v>3000</v>
      </c>
      <c r="L196" s="75">
        <v>3100.0000000000005</v>
      </c>
      <c r="M196" s="75">
        <v>3300.0000000000005</v>
      </c>
      <c r="N196" s="75">
        <v>3400</v>
      </c>
      <c r="O196" s="75">
        <v>3600.0000000000005</v>
      </c>
      <c r="P196" s="75">
        <v>3700.0000000000005</v>
      </c>
      <c r="Q196" s="2">
        <v>4200</v>
      </c>
      <c r="R196" s="2">
        <v>3900.0000000000009</v>
      </c>
      <c r="S196" s="2">
        <v>5400.0000000000009</v>
      </c>
      <c r="T196" s="2">
        <v>4200</v>
      </c>
      <c r="U196" s="2">
        <v>3999.9999999999982</v>
      </c>
      <c r="V196" s="75">
        <v>3243.9999999999986</v>
      </c>
      <c r="W196" s="75">
        <v>2487.9999999999991</v>
      </c>
      <c r="X196" s="75">
        <v>1731.9999999999991</v>
      </c>
      <c r="Y196" s="75">
        <v>975.99999999999943</v>
      </c>
      <c r="Z196" s="75">
        <v>219.99999999999994</v>
      </c>
      <c r="AA196" s="75">
        <v>311.99999999999994</v>
      </c>
      <c r="AB196" s="75">
        <v>403.99999999999983</v>
      </c>
      <c r="AC196" s="75">
        <v>495.99999999999977</v>
      </c>
      <c r="AD196" s="75">
        <v>587.99999999999989</v>
      </c>
      <c r="AE196" s="75">
        <v>679.99999999999977</v>
      </c>
      <c r="AF196" s="75">
        <v>573.99999999999989</v>
      </c>
      <c r="AG196" s="75">
        <v>467.99999999999977</v>
      </c>
      <c r="AH196" s="75">
        <v>362</v>
      </c>
      <c r="AI196" s="75">
        <v>255.99999999999989</v>
      </c>
      <c r="AJ196" s="75">
        <v>149.99999999999997</v>
      </c>
      <c r="AK196" s="75">
        <v>141.76923076923072</v>
      </c>
      <c r="AL196" s="75">
        <v>133.53846153846149</v>
      </c>
      <c r="AM196" s="75">
        <v>125.30769230769226</v>
      </c>
      <c r="AN196" s="75">
        <v>117.07692307692302</v>
      </c>
      <c r="AO196" s="75">
        <v>108.84615384615378</v>
      </c>
      <c r="AP196" s="75">
        <v>116.15678856662456</v>
      </c>
      <c r="AQ196" s="75">
        <v>123.46742328709539</v>
      </c>
      <c r="AR196" s="75">
        <v>130.77805800756613</v>
      </c>
      <c r="AS196" s="75">
        <v>138.08869272803696</v>
      </c>
      <c r="AT196" s="75">
        <v>145.39932744850773</v>
      </c>
      <c r="AU196" s="75">
        <v>145.39932744850773</v>
      </c>
      <c r="AV196" s="75">
        <v>145.39932744850773</v>
      </c>
      <c r="AW196" s="75">
        <v>145.39932744850773</v>
      </c>
      <c r="AX196" s="75">
        <v>145.39932744850773</v>
      </c>
      <c r="AY196" s="75">
        <v>145.39932744850773</v>
      </c>
      <c r="AZ196" s="75">
        <v>145.39932744850773</v>
      </c>
      <c r="BA196" s="75">
        <v>145.39932744850773</v>
      </c>
      <c r="BB196" s="75">
        <v>145.39932744850773</v>
      </c>
      <c r="BC196" s="75">
        <v>145.39932744850773</v>
      </c>
      <c r="BD196" s="75">
        <v>145.39932744850773</v>
      </c>
      <c r="BE196" s="75">
        <v>145.39932744850773</v>
      </c>
      <c r="BF196" s="75">
        <v>145.39932744850773</v>
      </c>
      <c r="BG196" s="75">
        <v>145.3993274485079</v>
      </c>
    </row>
    <row r="197" spans="1:59" x14ac:dyDescent="0.2">
      <c r="D197" s="11" t="s">
        <v>12</v>
      </c>
      <c r="F197" s="26" t="s">
        <v>8</v>
      </c>
      <c r="G197" s="76">
        <v>7240</v>
      </c>
      <c r="H197" s="76">
        <v>7280</v>
      </c>
      <c r="I197" s="76">
        <v>7320</v>
      </c>
      <c r="J197" s="76">
        <v>7360</v>
      </c>
      <c r="K197" s="76">
        <v>7400.0000000000009</v>
      </c>
      <c r="L197" s="76">
        <v>7400.0000000000009</v>
      </c>
      <c r="M197" s="76">
        <v>7500.0000000000009</v>
      </c>
      <c r="N197" s="76">
        <v>7500.0000000000009</v>
      </c>
      <c r="O197" s="76">
        <v>7600</v>
      </c>
      <c r="P197" s="76">
        <v>7600</v>
      </c>
      <c r="Q197" s="76">
        <v>6790.0000000000009</v>
      </c>
      <c r="R197" s="76">
        <v>5980.0000000000009</v>
      </c>
      <c r="S197" s="76">
        <v>5169.9999999999991</v>
      </c>
      <c r="T197" s="76">
        <v>4360</v>
      </c>
      <c r="U197" s="76">
        <v>3560</v>
      </c>
      <c r="V197" s="76">
        <v>3570</v>
      </c>
      <c r="W197" s="76">
        <v>3580</v>
      </c>
      <c r="X197" s="76">
        <v>3590</v>
      </c>
      <c r="Y197" s="76">
        <v>3600</v>
      </c>
      <c r="Z197" s="76">
        <v>3610</v>
      </c>
      <c r="AA197" s="76">
        <v>3428</v>
      </c>
      <c r="AB197" s="76">
        <v>3246</v>
      </c>
      <c r="AC197" s="76">
        <v>3064</v>
      </c>
      <c r="AD197" s="76">
        <v>2882</v>
      </c>
      <c r="AE197" s="76">
        <v>2700</v>
      </c>
      <c r="AF197" s="76">
        <v>2223.0632318501166</v>
      </c>
      <c r="AG197" s="76">
        <v>1746.1264637002341</v>
      </c>
      <c r="AH197" s="76">
        <v>1269.1896955503512</v>
      </c>
      <c r="AI197" s="76">
        <v>792.25292740046848</v>
      </c>
      <c r="AJ197" s="76">
        <v>315.31615925058549</v>
      </c>
      <c r="AK197" s="76">
        <v>292.35158079625285</v>
      </c>
      <c r="AL197" s="76">
        <v>269.38700234192038</v>
      </c>
      <c r="AM197" s="76">
        <v>246.4224238875878</v>
      </c>
      <c r="AN197" s="76">
        <v>223.45784543325527</v>
      </c>
      <c r="AO197" s="76">
        <v>200.49326697892272</v>
      </c>
      <c r="AP197" s="76">
        <v>327.09484777517571</v>
      </c>
      <c r="AQ197" s="76">
        <v>453.69642857142856</v>
      </c>
      <c r="AR197" s="76">
        <v>580.29800936768152</v>
      </c>
      <c r="AS197" s="76">
        <v>706.89959016393448</v>
      </c>
      <c r="AT197" s="76">
        <v>833.50117096018744</v>
      </c>
      <c r="AU197" s="76">
        <v>833.50117096018744</v>
      </c>
      <c r="AV197" s="76">
        <v>833.50117096018744</v>
      </c>
      <c r="AW197" s="76">
        <v>833.50117096018744</v>
      </c>
      <c r="AX197" s="76">
        <v>833.50117096018744</v>
      </c>
      <c r="AY197" s="76">
        <v>833.50117096018744</v>
      </c>
      <c r="AZ197" s="76">
        <v>833.50117096018744</v>
      </c>
      <c r="BA197" s="76">
        <v>833.50117096018744</v>
      </c>
      <c r="BB197" s="76">
        <v>833.50117096018744</v>
      </c>
      <c r="BC197" s="76">
        <v>833.50117096018744</v>
      </c>
      <c r="BD197" s="76">
        <v>833.50117096018744</v>
      </c>
      <c r="BE197" s="76">
        <v>833.50117096018744</v>
      </c>
      <c r="BF197" s="76">
        <v>833.50117096018744</v>
      </c>
      <c r="BG197" s="76">
        <v>833.50117096018744</v>
      </c>
    </row>
    <row r="198" spans="1:59" x14ac:dyDescent="0.2">
      <c r="F198" s="26" t="s">
        <v>9</v>
      </c>
      <c r="G198" s="76">
        <v>1242</v>
      </c>
      <c r="H198" s="76">
        <v>1251</v>
      </c>
      <c r="I198" s="76">
        <v>1269</v>
      </c>
      <c r="J198" s="76">
        <v>1278</v>
      </c>
      <c r="K198" s="76">
        <v>1287</v>
      </c>
      <c r="L198" s="76">
        <v>1260</v>
      </c>
      <c r="M198" s="76">
        <v>1350</v>
      </c>
      <c r="N198" s="76">
        <v>1350</v>
      </c>
      <c r="O198" s="76">
        <v>1350</v>
      </c>
      <c r="P198" s="76">
        <v>1350</v>
      </c>
      <c r="Q198" s="76">
        <v>1422</v>
      </c>
      <c r="R198" s="76">
        <v>1503</v>
      </c>
      <c r="S198" s="76">
        <v>1575</v>
      </c>
      <c r="T198" s="76">
        <v>1656</v>
      </c>
      <c r="U198" s="76">
        <v>200</v>
      </c>
      <c r="V198" s="76">
        <v>190</v>
      </c>
      <c r="W198" s="76">
        <v>180</v>
      </c>
      <c r="X198" s="76">
        <v>170</v>
      </c>
      <c r="Y198" s="76">
        <v>160</v>
      </c>
      <c r="Z198" s="76">
        <v>150</v>
      </c>
      <c r="AA198" s="76">
        <v>120</v>
      </c>
      <c r="AB198" s="76">
        <v>90</v>
      </c>
      <c r="AC198" s="76">
        <v>60</v>
      </c>
      <c r="AD198" s="76">
        <v>30</v>
      </c>
      <c r="AE198" s="76">
        <v>0</v>
      </c>
      <c r="AF198" s="76">
        <v>217.01123595505618</v>
      </c>
      <c r="AG198" s="76">
        <v>434.02247191011236</v>
      </c>
      <c r="AH198" s="76">
        <v>651.03370786516848</v>
      </c>
      <c r="AI198" s="76">
        <v>868.04494382022472</v>
      </c>
      <c r="AJ198" s="76">
        <v>1085.056179775281</v>
      </c>
      <c r="AK198" s="76">
        <v>868.04494382022472</v>
      </c>
      <c r="AL198" s="76">
        <v>651.03370786516859</v>
      </c>
      <c r="AM198" s="76">
        <v>434.02247191011247</v>
      </c>
      <c r="AN198" s="76">
        <v>217.01123595505624</v>
      </c>
      <c r="AO198" s="76">
        <v>0</v>
      </c>
      <c r="AP198" s="76">
        <v>0</v>
      </c>
      <c r="AQ198" s="76">
        <v>0</v>
      </c>
      <c r="AR198" s="76">
        <v>0</v>
      </c>
      <c r="AS198" s="76">
        <v>0</v>
      </c>
      <c r="AT198" s="76">
        <v>0</v>
      </c>
      <c r="AU198" s="76">
        <v>0</v>
      </c>
      <c r="AV198" s="76">
        <v>0</v>
      </c>
      <c r="AW198" s="76">
        <v>0</v>
      </c>
      <c r="AX198" s="76">
        <v>0</v>
      </c>
      <c r="AY198" s="76">
        <v>0</v>
      </c>
      <c r="AZ198" s="76">
        <v>0</v>
      </c>
      <c r="BA198" s="76">
        <v>0</v>
      </c>
      <c r="BB198" s="76">
        <v>0</v>
      </c>
      <c r="BC198" s="76">
        <v>0</v>
      </c>
      <c r="BD198" s="76">
        <v>0</v>
      </c>
      <c r="BE198" s="76">
        <v>0</v>
      </c>
      <c r="BF198" s="76">
        <v>0</v>
      </c>
      <c r="BG198" s="76">
        <v>0</v>
      </c>
    </row>
    <row r="199" spans="1:59" x14ac:dyDescent="0.2">
      <c r="F199" s="26" t="s">
        <v>6</v>
      </c>
      <c r="G199" s="76">
        <v>1140</v>
      </c>
      <c r="H199" s="76">
        <v>1150</v>
      </c>
      <c r="I199" s="76">
        <v>1150</v>
      </c>
      <c r="J199" s="76">
        <v>1160</v>
      </c>
      <c r="K199" s="76">
        <v>1170</v>
      </c>
      <c r="L199" s="76">
        <v>1200</v>
      </c>
      <c r="M199" s="76">
        <v>1200</v>
      </c>
      <c r="N199" s="76">
        <v>1200</v>
      </c>
      <c r="O199" s="76">
        <v>1200</v>
      </c>
      <c r="P199" s="76">
        <v>1200</v>
      </c>
      <c r="Q199" s="76">
        <v>1620</v>
      </c>
      <c r="R199" s="76">
        <v>2030</v>
      </c>
      <c r="S199" s="76">
        <v>2440</v>
      </c>
      <c r="T199" s="76">
        <v>2849.9999999999995</v>
      </c>
      <c r="U199" s="76">
        <v>310</v>
      </c>
      <c r="V199" s="76">
        <v>280</v>
      </c>
      <c r="W199" s="76">
        <v>250</v>
      </c>
      <c r="X199" s="76">
        <v>220</v>
      </c>
      <c r="Y199" s="76">
        <v>190</v>
      </c>
      <c r="Z199" s="76">
        <v>160</v>
      </c>
      <c r="AA199" s="76">
        <v>478</v>
      </c>
      <c r="AB199" s="76">
        <v>796</v>
      </c>
      <c r="AC199" s="76">
        <v>1113.9999999999998</v>
      </c>
      <c r="AD199" s="76">
        <v>1432</v>
      </c>
      <c r="AE199" s="76">
        <v>1750</v>
      </c>
      <c r="AF199" s="76">
        <v>1588.8</v>
      </c>
      <c r="AG199" s="76">
        <v>1427.6</v>
      </c>
      <c r="AH199" s="76">
        <v>1266.4000000000001</v>
      </c>
      <c r="AI199" s="76">
        <v>1105.2000000000003</v>
      </c>
      <c r="AJ199" s="76">
        <v>944</v>
      </c>
      <c r="AK199" s="76">
        <v>853.6</v>
      </c>
      <c r="AL199" s="76">
        <v>763.2</v>
      </c>
      <c r="AM199" s="76">
        <v>672.80000000000007</v>
      </c>
      <c r="AN199" s="76">
        <v>582.4</v>
      </c>
      <c r="AO199" s="76">
        <v>492</v>
      </c>
      <c r="AP199" s="76">
        <v>397.79999999999995</v>
      </c>
      <c r="AQ199" s="76">
        <v>303.60000000000002</v>
      </c>
      <c r="AR199" s="76">
        <v>209.4</v>
      </c>
      <c r="AS199" s="76">
        <v>115.2</v>
      </c>
      <c r="AT199" s="76">
        <v>21</v>
      </c>
      <c r="AU199" s="76">
        <v>21</v>
      </c>
      <c r="AV199" s="76">
        <v>21</v>
      </c>
      <c r="AW199" s="76">
        <v>21</v>
      </c>
      <c r="AX199" s="76">
        <v>21</v>
      </c>
      <c r="AY199" s="76">
        <v>21</v>
      </c>
      <c r="AZ199" s="76">
        <v>21</v>
      </c>
      <c r="BA199" s="76">
        <v>21</v>
      </c>
      <c r="BB199" s="76">
        <v>21</v>
      </c>
      <c r="BC199" s="76">
        <v>21</v>
      </c>
      <c r="BD199" s="76">
        <v>21</v>
      </c>
      <c r="BE199" s="76">
        <v>21</v>
      </c>
      <c r="BF199" s="76">
        <v>21</v>
      </c>
      <c r="BG199" s="76">
        <v>21</v>
      </c>
    </row>
    <row r="200" spans="1:59" x14ac:dyDescent="0.2">
      <c r="F200" s="13" t="s">
        <v>10</v>
      </c>
      <c r="G200" s="75">
        <f>SUM(G197:G199)</f>
        <v>9622</v>
      </c>
      <c r="H200" s="75">
        <f t="shared" ref="H200" si="937">SUM(H197:H199)</f>
        <v>9681</v>
      </c>
      <c r="I200" s="75">
        <f t="shared" ref="I200" si="938">SUM(I197:I199)</f>
        <v>9739</v>
      </c>
      <c r="J200" s="75">
        <f t="shared" ref="J200" si="939">SUM(J197:J199)</f>
        <v>9798</v>
      </c>
      <c r="K200" s="75">
        <f t="shared" ref="K200" si="940">SUM(K197:K199)</f>
        <v>9857</v>
      </c>
      <c r="L200" s="75">
        <f t="shared" ref="L200" si="941">SUM(L197:L199)</f>
        <v>9860</v>
      </c>
      <c r="M200" s="75">
        <f t="shared" ref="M200" si="942">SUM(M197:M199)</f>
        <v>10050</v>
      </c>
      <c r="N200" s="75">
        <f t="shared" ref="N200" si="943">SUM(N197:N199)</f>
        <v>10050</v>
      </c>
      <c r="O200" s="75">
        <f t="shared" ref="O200" si="944">SUM(O197:O199)</f>
        <v>10150</v>
      </c>
      <c r="P200" s="75">
        <f t="shared" ref="P200" si="945">SUM(P197:P199)</f>
        <v>10150</v>
      </c>
      <c r="Q200" s="75">
        <f t="shared" ref="Q200" si="946">SUM(Q197:Q199)</f>
        <v>9832</v>
      </c>
      <c r="R200" s="75">
        <f t="shared" ref="R200" si="947">SUM(R197:R199)</f>
        <v>9513</v>
      </c>
      <c r="S200" s="75">
        <f t="shared" ref="S200" si="948">SUM(S197:S199)</f>
        <v>9185</v>
      </c>
      <c r="T200" s="75">
        <f t="shared" ref="T200" si="949">SUM(T197:T199)</f>
        <v>8866</v>
      </c>
      <c r="U200" s="75">
        <f t="shared" ref="U200" si="950">SUM(U197:U199)</f>
        <v>4070</v>
      </c>
      <c r="V200" s="75">
        <f t="shared" ref="V200" si="951">SUM(V197:V199)</f>
        <v>4040</v>
      </c>
      <c r="W200" s="75">
        <f t="shared" ref="W200" si="952">SUM(W197:W199)</f>
        <v>4010</v>
      </c>
      <c r="X200" s="75">
        <f t="shared" ref="X200" si="953">SUM(X197:X199)</f>
        <v>3980</v>
      </c>
      <c r="Y200" s="75">
        <f t="shared" ref="Y200" si="954">SUM(Y197:Y199)</f>
        <v>3950</v>
      </c>
      <c r="Z200" s="75">
        <f t="shared" ref="Z200" si="955">SUM(Z197:Z199)</f>
        <v>3920</v>
      </c>
      <c r="AA200" s="75">
        <f t="shared" ref="AA200" si="956">SUM(AA197:AA199)</f>
        <v>4026</v>
      </c>
      <c r="AB200" s="75">
        <f t="shared" ref="AB200" si="957">SUM(AB197:AB199)</f>
        <v>4132</v>
      </c>
      <c r="AC200" s="75">
        <f t="shared" ref="AC200" si="958">SUM(AC197:AC199)</f>
        <v>4238</v>
      </c>
      <c r="AD200" s="75">
        <f t="shared" ref="AD200" si="959">SUM(AD197:AD199)</f>
        <v>4344</v>
      </c>
      <c r="AE200" s="75">
        <f t="shared" ref="AE200" si="960">SUM(AE197:AE199)</f>
        <v>4450</v>
      </c>
      <c r="AF200" s="75">
        <f t="shared" ref="AF200" si="961">SUM(AF197:AF199)</f>
        <v>4028.8744678051726</v>
      </c>
      <c r="AG200" s="75">
        <f t="shared" ref="AG200" si="962">SUM(AG197:AG199)</f>
        <v>3607.7489356103465</v>
      </c>
      <c r="AH200" s="75">
        <f t="shared" ref="AH200" si="963">SUM(AH197:AH199)</f>
        <v>3186.6234034155195</v>
      </c>
      <c r="AI200" s="75">
        <f t="shared" ref="AI200" si="964">SUM(AI197:AI199)</f>
        <v>2765.4978712206935</v>
      </c>
      <c r="AJ200" s="75">
        <f t="shared" ref="AJ200" si="965">SUM(AJ197:AJ199)</f>
        <v>2344.3723390258665</v>
      </c>
      <c r="AK200" s="75">
        <f t="shared" ref="AK200" si="966">SUM(AK197:AK199)</f>
        <v>2013.9965246164775</v>
      </c>
      <c r="AL200" s="75">
        <f t="shared" ref="AL200" si="967">SUM(AL197:AL199)</f>
        <v>1683.6207102070889</v>
      </c>
      <c r="AM200" s="75">
        <f t="shared" ref="AM200" si="968">SUM(AM197:AM199)</f>
        <v>1353.2448957977003</v>
      </c>
      <c r="AN200" s="75">
        <f t="shared" ref="AN200" si="969">SUM(AN197:AN199)</f>
        <v>1022.8690813883115</v>
      </c>
      <c r="AO200" s="75">
        <f t="shared" ref="AO200" si="970">SUM(AO197:AO199)</f>
        <v>692.49326697892275</v>
      </c>
      <c r="AP200" s="75">
        <f t="shared" ref="AP200" si="971">SUM(AP197:AP199)</f>
        <v>724.89484777517566</v>
      </c>
      <c r="AQ200" s="75">
        <f t="shared" ref="AQ200" si="972">SUM(AQ197:AQ199)</f>
        <v>757.29642857142858</v>
      </c>
      <c r="AR200" s="75">
        <f t="shared" ref="AR200" si="973">SUM(AR197:AR199)</f>
        <v>789.69800936768149</v>
      </c>
      <c r="AS200" s="75">
        <f t="shared" ref="AS200" si="974">SUM(AS197:AS199)</f>
        <v>822.09959016393452</v>
      </c>
      <c r="AT200" s="75">
        <f t="shared" ref="AT200" si="975">SUM(AT197:AT199)</f>
        <v>854.50117096018744</v>
      </c>
      <c r="AU200" s="75">
        <f t="shared" ref="AU200" si="976">SUM(AU197:AU199)</f>
        <v>854.50117096018744</v>
      </c>
      <c r="AV200" s="75">
        <f t="shared" ref="AV200" si="977">SUM(AV197:AV199)</f>
        <v>854.50117096018744</v>
      </c>
      <c r="AW200" s="75">
        <f t="shared" ref="AW200" si="978">SUM(AW197:AW199)</f>
        <v>854.50117096018744</v>
      </c>
      <c r="AX200" s="75">
        <f t="shared" ref="AX200" si="979">SUM(AX197:AX199)</f>
        <v>854.50117096018744</v>
      </c>
      <c r="AY200" s="75">
        <f t="shared" ref="AY200" si="980">SUM(AY197:AY199)</f>
        <v>854.50117096018744</v>
      </c>
      <c r="AZ200" s="75">
        <f t="shared" ref="AZ200" si="981">SUM(AZ197:AZ199)</f>
        <v>854.50117096018744</v>
      </c>
      <c r="BA200" s="75">
        <f t="shared" ref="BA200" si="982">SUM(BA197:BA199)</f>
        <v>854.50117096018744</v>
      </c>
      <c r="BB200" s="75">
        <f t="shared" ref="BB200" si="983">SUM(BB197:BB199)</f>
        <v>854.50117096018744</v>
      </c>
      <c r="BC200" s="75">
        <f t="shared" ref="BC200" si="984">SUM(BC197:BC199)</f>
        <v>854.50117096018744</v>
      </c>
      <c r="BD200" s="75">
        <f t="shared" ref="BD200" si="985">SUM(BD197:BD199)</f>
        <v>854.50117096018744</v>
      </c>
      <c r="BE200" s="75">
        <f t="shared" ref="BE200" si="986">SUM(BE197:BE199)</f>
        <v>854.50117096018744</v>
      </c>
      <c r="BF200" s="75">
        <f t="shared" ref="BF200" si="987">SUM(BF197:BF199)</f>
        <v>854.50117096018744</v>
      </c>
      <c r="BG200" s="75">
        <f t="shared" ref="BG200" si="988">SUM(BG197:BG199)</f>
        <v>854.50117096018744</v>
      </c>
    </row>
    <row r="201" spans="1:59" x14ac:dyDescent="0.2">
      <c r="D201" s="11" t="s">
        <v>13</v>
      </c>
      <c r="F201" s="26" t="s">
        <v>8</v>
      </c>
      <c r="G201" s="75">
        <v>11080</v>
      </c>
      <c r="H201" s="75">
        <v>11960.000000000004</v>
      </c>
      <c r="I201" s="75">
        <v>12840</v>
      </c>
      <c r="J201" s="75">
        <v>13720.000000000002</v>
      </c>
      <c r="K201" s="75">
        <v>14600</v>
      </c>
      <c r="L201" s="75">
        <v>15500.000000000002</v>
      </c>
      <c r="M201" s="75">
        <v>16400</v>
      </c>
      <c r="N201" s="75">
        <v>17200.000000000004</v>
      </c>
      <c r="O201" s="75">
        <v>18100</v>
      </c>
      <c r="P201" s="75">
        <v>19000</v>
      </c>
      <c r="Q201" s="75">
        <v>16440</v>
      </c>
      <c r="R201" s="75">
        <v>13870</v>
      </c>
      <c r="S201" s="75">
        <v>11300</v>
      </c>
      <c r="T201" s="75">
        <v>8700.0000000000018</v>
      </c>
      <c r="U201" s="75">
        <v>4550</v>
      </c>
      <c r="V201" s="84">
        <v>6834</v>
      </c>
      <c r="W201" s="84">
        <v>9118</v>
      </c>
      <c r="X201" s="84">
        <v>11402</v>
      </c>
      <c r="Y201" s="84">
        <v>13686</v>
      </c>
      <c r="Z201" s="84">
        <v>15970</v>
      </c>
      <c r="AA201" s="84">
        <v>13352</v>
      </c>
      <c r="AB201" s="84">
        <v>10734</v>
      </c>
      <c r="AC201" s="84">
        <v>8116.0000000000009</v>
      </c>
      <c r="AD201" s="84">
        <v>5498</v>
      </c>
      <c r="AE201" s="84">
        <v>2880</v>
      </c>
      <c r="AF201" s="75">
        <v>2522.8108173286637</v>
      </c>
      <c r="AG201" s="75">
        <v>2165.6216346573278</v>
      </c>
      <c r="AH201" s="75">
        <v>1808.4324519859915</v>
      </c>
      <c r="AI201" s="75">
        <v>1451.2432693146554</v>
      </c>
      <c r="AJ201" s="75">
        <v>1094.0540866433194</v>
      </c>
      <c r="AK201" s="75">
        <v>1045.5674523598839</v>
      </c>
      <c r="AL201" s="75">
        <v>997.08081807644851</v>
      </c>
      <c r="AM201" s="75">
        <v>948.59418379301326</v>
      </c>
      <c r="AN201" s="75">
        <v>900.10754950957789</v>
      </c>
      <c r="AO201" s="75">
        <v>851.62091522614253</v>
      </c>
      <c r="AP201" s="75">
        <v>796.30392913431081</v>
      </c>
      <c r="AQ201" s="75">
        <v>740.98694304247886</v>
      </c>
      <c r="AR201" s="75">
        <v>685.66995695064702</v>
      </c>
      <c r="AS201" s="75">
        <v>630.35297085881507</v>
      </c>
      <c r="AT201" s="75">
        <v>575.03598476698312</v>
      </c>
      <c r="AU201" s="75">
        <v>575.03598476698312</v>
      </c>
      <c r="AV201" s="75">
        <v>575.03598476698312</v>
      </c>
      <c r="AW201" s="75">
        <v>575.03598476698312</v>
      </c>
      <c r="AX201" s="75">
        <v>575.03598476698312</v>
      </c>
      <c r="AY201" s="75">
        <v>575.03598476698312</v>
      </c>
      <c r="AZ201" s="75">
        <v>575.03598476698312</v>
      </c>
      <c r="BA201" s="75">
        <v>575.03598476698312</v>
      </c>
      <c r="BB201" s="75">
        <v>575.03598476698312</v>
      </c>
      <c r="BC201" s="75">
        <v>575.03598476698312</v>
      </c>
      <c r="BD201" s="75">
        <v>575.03598476698312</v>
      </c>
      <c r="BE201" s="75">
        <v>575.03598476698312</v>
      </c>
      <c r="BF201" s="75">
        <v>575.03598476698312</v>
      </c>
      <c r="BG201" s="75">
        <v>575.03598476698312</v>
      </c>
    </row>
    <row r="202" spans="1:59" x14ac:dyDescent="0.2">
      <c r="F202" s="26"/>
      <c r="G202" s="76">
        <v>11080</v>
      </c>
      <c r="H202" s="76">
        <v>11960.000000000004</v>
      </c>
      <c r="I202" s="76">
        <v>12840</v>
      </c>
      <c r="J202" s="76">
        <v>13720.000000000002</v>
      </c>
      <c r="K202" s="76">
        <v>14600</v>
      </c>
      <c r="L202" s="76">
        <v>15500.000000000002</v>
      </c>
      <c r="M202" s="76">
        <v>16400</v>
      </c>
      <c r="N202" s="76">
        <v>17200.000000000004</v>
      </c>
      <c r="O202" s="76">
        <v>18100</v>
      </c>
      <c r="P202" s="76">
        <v>19000</v>
      </c>
      <c r="Q202" s="76">
        <v>16440</v>
      </c>
      <c r="R202" s="76">
        <v>13870</v>
      </c>
      <c r="S202" s="76">
        <v>11300</v>
      </c>
      <c r="T202" s="76">
        <v>8700.0000000000018</v>
      </c>
      <c r="U202" s="76">
        <v>4550</v>
      </c>
      <c r="V202" s="76">
        <v>7944</v>
      </c>
      <c r="W202" s="76">
        <v>10048</v>
      </c>
      <c r="X202" s="76">
        <v>12153</v>
      </c>
      <c r="Y202" s="76">
        <v>14258</v>
      </c>
      <c r="Z202" s="76">
        <v>16362</v>
      </c>
      <c r="AA202" s="76">
        <v>13789</v>
      </c>
      <c r="AB202" s="76">
        <v>11216</v>
      </c>
      <c r="AC202" s="76">
        <v>8643</v>
      </c>
      <c r="AD202" s="76">
        <v>6070</v>
      </c>
      <c r="AE202" s="76">
        <v>3497</v>
      </c>
      <c r="AF202" s="76">
        <v>2522.8108173286637</v>
      </c>
      <c r="AG202" s="76">
        <v>2165.6216346573278</v>
      </c>
      <c r="AH202" s="76">
        <v>1808.4324519859915</v>
      </c>
      <c r="AI202" s="76">
        <v>1451.2432693146554</v>
      </c>
      <c r="AJ202" s="76">
        <v>1094.0540866433194</v>
      </c>
      <c r="AK202" s="76">
        <v>1045.5674523598839</v>
      </c>
      <c r="AL202" s="76">
        <v>997.08081807644851</v>
      </c>
      <c r="AM202" s="76">
        <v>948.59418379301326</v>
      </c>
      <c r="AN202" s="76">
        <v>900.10754950957789</v>
      </c>
      <c r="AO202" s="76">
        <v>851.62091522614253</v>
      </c>
      <c r="AP202" s="76">
        <v>796.30392913431081</v>
      </c>
      <c r="AQ202" s="76">
        <v>740.98694304247886</v>
      </c>
      <c r="AR202" s="76">
        <v>685.66995695064702</v>
      </c>
      <c r="AS202" s="76">
        <v>630.35297085881507</v>
      </c>
      <c r="AT202" s="76">
        <v>575.03598476698312</v>
      </c>
      <c r="AU202" s="76">
        <v>575.03598476698312</v>
      </c>
      <c r="AV202" s="76">
        <v>575.03598476698312</v>
      </c>
      <c r="AW202" s="76">
        <v>575.03598476698312</v>
      </c>
      <c r="AX202" s="76">
        <v>575.03598476698312</v>
      </c>
      <c r="AY202" s="76">
        <v>575.03598476698312</v>
      </c>
      <c r="AZ202" s="76">
        <v>575.03598476698312</v>
      </c>
      <c r="BA202" s="76">
        <v>575.03598476698312</v>
      </c>
      <c r="BB202" s="76">
        <v>575.03598476698312</v>
      </c>
      <c r="BC202" s="76">
        <v>575.03598476698312</v>
      </c>
      <c r="BD202" s="76">
        <v>575.03598476698312</v>
      </c>
      <c r="BE202" s="76">
        <v>575.03598476698312</v>
      </c>
      <c r="BF202" s="76">
        <v>575.03598476698312</v>
      </c>
      <c r="BG202" s="76">
        <v>575.03598476698312</v>
      </c>
    </row>
    <row r="203" spans="1:59" x14ac:dyDescent="0.2">
      <c r="A203" s="29"/>
      <c r="B203" s="30"/>
      <c r="C203" s="30"/>
      <c r="D203" s="25"/>
      <c r="E203" s="25"/>
      <c r="F203" s="31" t="s">
        <v>23</v>
      </c>
      <c r="G203" s="77">
        <f>SUM(G191+G195+G196+G200+G201)</f>
        <v>41082</v>
      </c>
      <c r="H203" s="77">
        <f>SUM(H191+H195+H196+H200+H201)</f>
        <v>42331</v>
      </c>
      <c r="I203" s="77">
        <f t="shared" ref="I203:BG203" si="989">SUM(I191+I195+I196+I200+I201)</f>
        <v>43589</v>
      </c>
      <c r="J203" s="77">
        <f t="shared" si="989"/>
        <v>44838</v>
      </c>
      <c r="K203" s="77">
        <f t="shared" si="989"/>
        <v>46087</v>
      </c>
      <c r="L203" s="77">
        <f t="shared" si="989"/>
        <v>47360</v>
      </c>
      <c r="M203" s="77">
        <f t="shared" si="989"/>
        <v>48750</v>
      </c>
      <c r="N203" s="77">
        <f t="shared" si="989"/>
        <v>49750</v>
      </c>
      <c r="O203" s="77">
        <f t="shared" si="989"/>
        <v>51250</v>
      </c>
      <c r="P203" s="77">
        <f t="shared" si="989"/>
        <v>52350</v>
      </c>
      <c r="Q203" s="77">
        <f t="shared" si="989"/>
        <v>46352</v>
      </c>
      <c r="R203" s="77">
        <f t="shared" si="989"/>
        <v>39543</v>
      </c>
      <c r="S203" s="77">
        <f t="shared" si="989"/>
        <v>34335</v>
      </c>
      <c r="T203" s="77">
        <f t="shared" si="989"/>
        <v>26776</v>
      </c>
      <c r="U203" s="77">
        <f t="shared" si="989"/>
        <v>18020</v>
      </c>
      <c r="V203" s="77">
        <f t="shared" si="989"/>
        <v>18878</v>
      </c>
      <c r="W203" s="77">
        <f t="shared" si="989"/>
        <v>19736</v>
      </c>
      <c r="X203" s="77">
        <f t="shared" si="989"/>
        <v>20594</v>
      </c>
      <c r="Y203" s="77">
        <f t="shared" si="989"/>
        <v>21452</v>
      </c>
      <c r="Z203" s="77">
        <f t="shared" si="989"/>
        <v>22310</v>
      </c>
      <c r="AA203" s="77">
        <f t="shared" si="989"/>
        <v>20245.999980000001</v>
      </c>
      <c r="AB203" s="77">
        <f t="shared" si="989"/>
        <v>18181.999960000001</v>
      </c>
      <c r="AC203" s="77">
        <f t="shared" si="989"/>
        <v>16117.999940000002</v>
      </c>
      <c r="AD203" s="77">
        <f t="shared" si="989"/>
        <v>14053.999919999998</v>
      </c>
      <c r="AE203" s="77">
        <f t="shared" si="989"/>
        <v>11989.999899999999</v>
      </c>
      <c r="AF203" s="77">
        <f t="shared" si="989"/>
        <v>11111.145226405009</v>
      </c>
      <c r="AG203" s="77">
        <f t="shared" si="989"/>
        <v>10232.290552810024</v>
      </c>
      <c r="AH203" s="77">
        <f t="shared" si="989"/>
        <v>9353.435879215036</v>
      </c>
      <c r="AI203" s="77">
        <f t="shared" si="989"/>
        <v>8474.5812056200484</v>
      </c>
      <c r="AJ203" s="77">
        <f t="shared" si="989"/>
        <v>7595.7265320250626</v>
      </c>
      <c r="AK203" s="77">
        <f t="shared" si="989"/>
        <v>6674.2421022691005</v>
      </c>
      <c r="AL203" s="77">
        <f t="shared" si="989"/>
        <v>5752.7576725131412</v>
      </c>
      <c r="AM203" s="77">
        <f t="shared" si="989"/>
        <v>4831.2732427571809</v>
      </c>
      <c r="AN203" s="77">
        <f t="shared" si="989"/>
        <v>3909.7888130012193</v>
      </c>
      <c r="AO203" s="77">
        <f t="shared" si="989"/>
        <v>2988.304383245259</v>
      </c>
      <c r="AP203" s="77">
        <f t="shared" si="989"/>
        <v>3134.2148041454379</v>
      </c>
      <c r="AQ203" s="77">
        <f t="shared" si="989"/>
        <v>3280.1252250456173</v>
      </c>
      <c r="AR203" s="77">
        <f t="shared" si="989"/>
        <v>3426.0356459457962</v>
      </c>
      <c r="AS203" s="77">
        <f t="shared" si="989"/>
        <v>3571.9460668459751</v>
      </c>
      <c r="AT203" s="77">
        <f t="shared" si="989"/>
        <v>3717.8564877461549</v>
      </c>
      <c r="AU203" s="77">
        <f t="shared" si="989"/>
        <v>3717.8564877461549</v>
      </c>
      <c r="AV203" s="77">
        <f t="shared" si="989"/>
        <v>3717.8564877461549</v>
      </c>
      <c r="AW203" s="77">
        <f t="shared" si="989"/>
        <v>3717.8564877461549</v>
      </c>
      <c r="AX203" s="77">
        <f t="shared" si="989"/>
        <v>3717.8564877461549</v>
      </c>
      <c r="AY203" s="77">
        <f t="shared" si="989"/>
        <v>3717.8564877461549</v>
      </c>
      <c r="AZ203" s="77">
        <f t="shared" si="989"/>
        <v>3717.8564877461549</v>
      </c>
      <c r="BA203" s="77">
        <f t="shared" si="989"/>
        <v>3717.8564877461549</v>
      </c>
      <c r="BB203" s="77">
        <f t="shared" si="989"/>
        <v>3717.8564877461549</v>
      </c>
      <c r="BC203" s="77">
        <f t="shared" si="989"/>
        <v>3717.8564877461549</v>
      </c>
      <c r="BD203" s="77">
        <f t="shared" si="989"/>
        <v>3717.8564877461549</v>
      </c>
      <c r="BE203" s="77">
        <f t="shared" si="989"/>
        <v>3717.8564877461549</v>
      </c>
      <c r="BF203" s="77">
        <f t="shared" si="989"/>
        <v>3717.8564877461549</v>
      </c>
      <c r="BG203" s="77">
        <f t="shared" si="989"/>
        <v>3717.8564877461549</v>
      </c>
    </row>
    <row r="204" spans="1:59" ht="13.5" thickBot="1" x14ac:dyDescent="0.25">
      <c r="A204" s="29"/>
      <c r="B204" s="30"/>
      <c r="C204" s="30"/>
      <c r="D204" s="25"/>
      <c r="E204" s="25"/>
      <c r="F204" s="25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3"/>
      <c r="AU204" s="77"/>
      <c r="AV204" s="3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</row>
    <row r="205" spans="1:59" ht="14.25" thickTop="1" thickBot="1" x14ac:dyDescent="0.25">
      <c r="A205" s="41" t="s">
        <v>70</v>
      </c>
      <c r="B205" s="42"/>
      <c r="C205" s="42"/>
      <c r="D205" s="45"/>
      <c r="E205" s="109"/>
      <c r="F205" s="43" t="s">
        <v>21</v>
      </c>
      <c r="G205" s="83">
        <v>569696.59703541407</v>
      </c>
      <c r="H205" s="83">
        <v>658292.27012914023</v>
      </c>
      <c r="I205" s="83">
        <v>647753.21749061777</v>
      </c>
      <c r="J205" s="83">
        <v>793967.6650981541</v>
      </c>
      <c r="K205" s="83">
        <v>931631.71847585111</v>
      </c>
      <c r="L205" s="83">
        <v>853074.08599925484</v>
      </c>
      <c r="M205" s="83">
        <v>681410.26044525544</v>
      </c>
      <c r="N205" s="83">
        <v>990930.92373865575</v>
      </c>
      <c r="O205" s="83">
        <v>873835.48354797624</v>
      </c>
      <c r="P205" s="83">
        <v>801663.87610460015</v>
      </c>
      <c r="Q205" s="83">
        <v>860222.69629219687</v>
      </c>
      <c r="R205" s="83">
        <v>911413.73352125008</v>
      </c>
      <c r="S205" s="83">
        <v>703262.74504413654</v>
      </c>
      <c r="T205" s="83">
        <v>722854.35654633597</v>
      </c>
      <c r="U205" s="83">
        <v>800482.10928691004</v>
      </c>
      <c r="V205" s="83">
        <v>836144.73064900015</v>
      </c>
      <c r="W205" s="83">
        <v>721585.91915800003</v>
      </c>
      <c r="X205" s="83">
        <v>895039.91651899985</v>
      </c>
      <c r="Y205" s="83">
        <v>963610.60360100004</v>
      </c>
      <c r="Z205" s="83">
        <v>869812.71283799992</v>
      </c>
      <c r="AA205" s="83">
        <v>938505.12677040324</v>
      </c>
      <c r="AB205" s="83">
        <v>921050.17924441444</v>
      </c>
      <c r="AC205" s="83">
        <v>1040033.9354453251</v>
      </c>
      <c r="AD205" s="83">
        <v>959135.72884313506</v>
      </c>
      <c r="AE205" s="83">
        <v>847922.4962440586</v>
      </c>
      <c r="AF205" s="83">
        <v>917309.93369326519</v>
      </c>
      <c r="AG205" s="83">
        <v>994411.00228313846</v>
      </c>
      <c r="AH205" s="83">
        <v>869645.13698467158</v>
      </c>
      <c r="AI205" s="83">
        <v>822372.62521621597</v>
      </c>
      <c r="AJ205" s="83">
        <v>1029923.4588115227</v>
      </c>
      <c r="AK205" s="83">
        <v>1148542.3107594494</v>
      </c>
      <c r="AL205" s="83">
        <v>778899.54422298132</v>
      </c>
      <c r="AM205" s="83">
        <v>902014.43690742773</v>
      </c>
      <c r="AN205" s="83">
        <v>950835.25925233902</v>
      </c>
      <c r="AO205" s="83">
        <v>1003591.3100572996</v>
      </c>
      <c r="AP205" s="83">
        <v>1093566.8514384495</v>
      </c>
      <c r="AQ205" s="83">
        <v>998799.18573869718</v>
      </c>
      <c r="AR205" s="83">
        <v>1196289.3604128873</v>
      </c>
      <c r="AS205" s="83">
        <v>1016391.1910291193</v>
      </c>
      <c r="AT205" s="83">
        <v>913802.94952832069</v>
      </c>
      <c r="AU205" s="83">
        <v>1133469.564293995</v>
      </c>
      <c r="AV205" s="83">
        <v>1023591.5801420496</v>
      </c>
      <c r="AW205" s="83">
        <v>827969.80018569075</v>
      </c>
      <c r="AX205" s="83">
        <v>907320.08058930514</v>
      </c>
      <c r="AY205" s="83">
        <v>753096.53861462895</v>
      </c>
      <c r="AZ205" s="83">
        <v>940658.89598561544</v>
      </c>
      <c r="BA205" s="83">
        <v>1070187.6975335961</v>
      </c>
      <c r="BB205" s="83">
        <v>927124.69000765495</v>
      </c>
      <c r="BC205" s="83">
        <v>1109247.7839477926</v>
      </c>
      <c r="BD205" s="83">
        <v>973158.77427728451</v>
      </c>
      <c r="BE205" s="83">
        <v>834432.29801659647</v>
      </c>
      <c r="BF205" s="83">
        <v>893633.69570199994</v>
      </c>
      <c r="BG205" s="83">
        <v>1000987.5854600682</v>
      </c>
    </row>
    <row r="206" spans="1:59" ht="13.5" hidden="1" thickTop="1" x14ac:dyDescent="0.2">
      <c r="A206" s="62"/>
      <c r="B206" s="62"/>
      <c r="C206" s="63" t="s">
        <v>41</v>
      </c>
      <c r="D206" s="64" t="s">
        <v>13</v>
      </c>
      <c r="E206" s="64">
        <v>14040107</v>
      </c>
      <c r="F206" s="64"/>
      <c r="G206" s="104">
        <v>0</v>
      </c>
      <c r="H206" s="104">
        <v>0</v>
      </c>
      <c r="I206" s="104">
        <v>0</v>
      </c>
      <c r="J206" s="104">
        <v>0</v>
      </c>
      <c r="K206" s="104">
        <v>0</v>
      </c>
      <c r="L206" s="104">
        <v>0</v>
      </c>
      <c r="M206" s="104">
        <v>0</v>
      </c>
      <c r="N206" s="104">
        <v>0</v>
      </c>
      <c r="O206" s="104">
        <v>0</v>
      </c>
      <c r="P206" s="104">
        <v>0</v>
      </c>
      <c r="Q206" s="104">
        <v>0</v>
      </c>
      <c r="R206" s="104">
        <v>0</v>
      </c>
      <c r="S206" s="104">
        <v>0</v>
      </c>
      <c r="T206" s="104">
        <v>0</v>
      </c>
      <c r="U206" s="104">
        <v>0</v>
      </c>
      <c r="V206" s="104">
        <v>0</v>
      </c>
      <c r="W206" s="104">
        <v>0</v>
      </c>
      <c r="X206" s="104">
        <v>0</v>
      </c>
      <c r="Y206" s="104">
        <v>0</v>
      </c>
      <c r="Z206" s="104">
        <v>0</v>
      </c>
      <c r="AA206" s="104">
        <v>250</v>
      </c>
      <c r="AB206" s="104">
        <v>250</v>
      </c>
      <c r="AC206" s="104">
        <v>250</v>
      </c>
      <c r="AD206" s="104">
        <v>250</v>
      </c>
      <c r="AE206" s="104">
        <v>250</v>
      </c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</row>
    <row r="207" spans="1:59" ht="13.5" hidden="1" thickTop="1" x14ac:dyDescent="0.2">
      <c r="A207" s="30"/>
      <c r="B207" s="30"/>
      <c r="C207" s="26" t="s">
        <v>42</v>
      </c>
      <c r="D207" s="65" t="s">
        <v>7</v>
      </c>
      <c r="E207" s="65"/>
      <c r="F207" s="36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>
        <v>7830</v>
      </c>
      <c r="W207">
        <v>3280</v>
      </c>
      <c r="X207">
        <v>5140</v>
      </c>
      <c r="Y207">
        <v>9150</v>
      </c>
      <c r="Z207">
        <v>657</v>
      </c>
      <c r="AA207">
        <v>3210</v>
      </c>
      <c r="AB207">
        <v>0</v>
      </c>
      <c r="AC207">
        <v>2360</v>
      </c>
      <c r="AD207">
        <v>0</v>
      </c>
      <c r="AE207">
        <v>272</v>
      </c>
      <c r="AF207">
        <v>0</v>
      </c>
      <c r="AG207" t="s">
        <v>53</v>
      </c>
      <c r="AH207">
        <v>14010001</v>
      </c>
      <c r="AI207" t="s">
        <v>54</v>
      </c>
      <c r="AJ207">
        <v>10190004</v>
      </c>
      <c r="AK207" t="s">
        <v>55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</row>
    <row r="208" spans="1:59" ht="13.5" hidden="1" thickTop="1" x14ac:dyDescent="0.2">
      <c r="A208" s="30"/>
      <c r="B208" s="30"/>
      <c r="C208" s="30"/>
      <c r="D208" s="25"/>
      <c r="E208" s="25"/>
      <c r="F208" s="25"/>
      <c r="G208" s="91">
        <v>569696.59703541407</v>
      </c>
      <c r="H208" s="91">
        <v>658292.27012914023</v>
      </c>
      <c r="I208" s="91">
        <v>647753.21749061777</v>
      </c>
      <c r="J208" s="91">
        <v>793967.6650981541</v>
      </c>
      <c r="K208" s="91">
        <v>931631.71847585111</v>
      </c>
      <c r="L208" s="91">
        <v>853074.08599925484</v>
      </c>
      <c r="M208" s="91">
        <v>681410.26044525544</v>
      </c>
      <c r="N208" s="91">
        <v>990930.92373865575</v>
      </c>
      <c r="O208" s="91">
        <v>873835.48354797624</v>
      </c>
      <c r="P208" s="91">
        <v>801663.87610460015</v>
      </c>
      <c r="Q208" s="91">
        <v>860222.69629219687</v>
      </c>
      <c r="R208" s="91">
        <v>911413.73352125008</v>
      </c>
      <c r="S208" s="91">
        <v>703262.74504413654</v>
      </c>
      <c r="T208" s="91">
        <v>722854.35654633597</v>
      </c>
      <c r="U208" s="91">
        <v>800482.10928691004</v>
      </c>
      <c r="V208" s="91">
        <v>828314.73064900015</v>
      </c>
      <c r="W208" s="91">
        <v>718305.91915800003</v>
      </c>
      <c r="X208" s="91">
        <v>889899.91651899985</v>
      </c>
      <c r="Y208" s="91">
        <v>954460.60360100004</v>
      </c>
      <c r="Z208" s="91">
        <v>869155.71283799992</v>
      </c>
      <c r="AA208" s="91">
        <v>935545.12677040324</v>
      </c>
      <c r="AB208" s="91">
        <v>921300.17924441444</v>
      </c>
      <c r="AC208" s="91">
        <v>1037923.9354453251</v>
      </c>
      <c r="AD208" s="91">
        <v>959385.72884313506</v>
      </c>
      <c r="AE208" s="91">
        <v>847900.4962440586</v>
      </c>
      <c r="AF208" s="91">
        <v>917309.93369326519</v>
      </c>
      <c r="AG208" s="91" t="e">
        <v>#VALUE!</v>
      </c>
      <c r="AH208" s="91">
        <v>-13140355.863015328</v>
      </c>
      <c r="AI208" s="91" t="e">
        <v>#VALUE!</v>
      </c>
      <c r="AJ208" s="91">
        <v>-9160080.5411884766</v>
      </c>
      <c r="AK208" s="91" t="e">
        <v>#VALUE!</v>
      </c>
      <c r="AL208" s="91">
        <v>778899.54422298132</v>
      </c>
      <c r="AM208" s="91">
        <v>902014.43690742773</v>
      </c>
      <c r="AN208" s="91">
        <v>950835.25925233902</v>
      </c>
      <c r="AO208" s="91">
        <v>1003591.3100572996</v>
      </c>
      <c r="AP208" s="91">
        <v>1093566.8514384495</v>
      </c>
      <c r="AQ208" s="91">
        <v>998799.18573869718</v>
      </c>
      <c r="AR208" s="91">
        <v>1196289.3604128873</v>
      </c>
      <c r="AS208" s="91">
        <v>1016391.1910291193</v>
      </c>
      <c r="AT208" s="91">
        <v>913802.94952832069</v>
      </c>
      <c r="AU208" s="91">
        <v>1133469.564293995</v>
      </c>
      <c r="AV208" s="91">
        <v>1023591.5801420496</v>
      </c>
      <c r="AW208" s="91">
        <v>827969.80018569075</v>
      </c>
      <c r="AX208" s="91">
        <v>907320.08058930514</v>
      </c>
      <c r="AY208" s="91">
        <v>753096.53861462895</v>
      </c>
      <c r="AZ208" s="91">
        <v>940658.89598561544</v>
      </c>
      <c r="BA208" s="91">
        <v>1070187.6975335961</v>
      </c>
      <c r="BB208" s="91">
        <v>927124.69000765495</v>
      </c>
      <c r="BC208" s="91">
        <v>1109247.7839477926</v>
      </c>
      <c r="BD208" s="91">
        <v>973158.77427728451</v>
      </c>
      <c r="BE208" s="91">
        <v>834432.29801659647</v>
      </c>
      <c r="BF208" s="91">
        <v>893633.69570199994</v>
      </c>
      <c r="BG208" s="91">
        <v>1000987.5854600682</v>
      </c>
    </row>
    <row r="209" spans="1:59" ht="13.5" hidden="1" thickTop="1" x14ac:dyDescent="0.2">
      <c r="A209" s="30"/>
      <c r="B209" s="30"/>
      <c r="C209" s="30"/>
      <c r="D209" s="25"/>
      <c r="E209" s="25"/>
      <c r="F209" s="25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>
        <v>808042</v>
      </c>
      <c r="W209" s="99">
        <v>717285</v>
      </c>
      <c r="X209" s="99">
        <v>872845</v>
      </c>
      <c r="Y209" s="99">
        <v>910458</v>
      </c>
      <c r="Z209" s="99">
        <v>794958</v>
      </c>
      <c r="AA209" s="99">
        <v>798861</v>
      </c>
      <c r="AB209" s="99">
        <v>796804.1</v>
      </c>
      <c r="AC209" s="99">
        <v>882201</v>
      </c>
      <c r="AD209" s="99">
        <v>823268.1</v>
      </c>
      <c r="AE209" s="99">
        <v>672144.6</v>
      </c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</row>
    <row r="210" spans="1:59" ht="13.5" thickTop="1" x14ac:dyDescent="0.2">
      <c r="A210" s="30"/>
      <c r="B210" s="30"/>
      <c r="C210" s="30"/>
      <c r="D210" s="25"/>
      <c r="E210" s="25"/>
      <c r="F210" s="25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</row>
    <row r="211" spans="1:59" x14ac:dyDescent="0.2">
      <c r="B211" s="25"/>
      <c r="D211" s="11" t="s">
        <v>5</v>
      </c>
      <c r="F211" s="26" t="s">
        <v>6</v>
      </c>
      <c r="G211" s="75">
        <v>0</v>
      </c>
      <c r="H211" s="75">
        <v>0</v>
      </c>
      <c r="I211" s="75">
        <v>0</v>
      </c>
      <c r="J211" s="75">
        <v>0</v>
      </c>
      <c r="K211" s="75">
        <v>0</v>
      </c>
      <c r="L211" s="75">
        <v>0</v>
      </c>
      <c r="M211" s="75">
        <v>0</v>
      </c>
      <c r="N211" s="75">
        <v>0</v>
      </c>
      <c r="O211" s="75">
        <v>0</v>
      </c>
      <c r="P211" s="75">
        <v>0</v>
      </c>
      <c r="Q211" s="75">
        <v>0</v>
      </c>
      <c r="R211" s="75">
        <v>0</v>
      </c>
      <c r="S211" s="75">
        <v>0</v>
      </c>
      <c r="T211" s="75">
        <v>0</v>
      </c>
      <c r="U211" s="75">
        <v>0</v>
      </c>
      <c r="V211" s="75">
        <v>0</v>
      </c>
      <c r="W211" s="75">
        <v>0</v>
      </c>
      <c r="X211" s="75">
        <v>0</v>
      </c>
      <c r="Y211" s="75">
        <v>0</v>
      </c>
      <c r="Z211" s="75">
        <v>0</v>
      </c>
      <c r="AA211" s="75">
        <v>0</v>
      </c>
      <c r="AB211" s="75">
        <v>0</v>
      </c>
      <c r="AC211" s="75">
        <v>0</v>
      </c>
      <c r="AD211" s="75">
        <v>0</v>
      </c>
      <c r="AE211" s="75">
        <v>0</v>
      </c>
      <c r="AF211" s="75">
        <v>0</v>
      </c>
      <c r="AG211" s="75">
        <v>0</v>
      </c>
      <c r="AH211" s="75">
        <v>0</v>
      </c>
      <c r="AI211" s="75">
        <v>0</v>
      </c>
      <c r="AJ211" s="75">
        <v>0</v>
      </c>
      <c r="AK211" s="75">
        <v>0</v>
      </c>
      <c r="AL211" s="75">
        <v>0</v>
      </c>
      <c r="AM211" s="75">
        <v>0</v>
      </c>
      <c r="AN211" s="75">
        <v>0</v>
      </c>
      <c r="AO211" s="75">
        <v>0</v>
      </c>
      <c r="AP211" s="75">
        <v>0</v>
      </c>
      <c r="AQ211" s="75">
        <v>0</v>
      </c>
      <c r="AR211" s="75">
        <v>0</v>
      </c>
      <c r="AS211" s="75">
        <v>0</v>
      </c>
      <c r="AT211" s="75">
        <v>0</v>
      </c>
      <c r="AU211" s="75">
        <v>0</v>
      </c>
      <c r="AV211" s="75">
        <v>0</v>
      </c>
      <c r="AW211" s="75">
        <v>0</v>
      </c>
      <c r="AX211" s="75">
        <v>0</v>
      </c>
      <c r="AY211" s="75">
        <v>0</v>
      </c>
      <c r="AZ211" s="75">
        <v>0</v>
      </c>
      <c r="BA211" s="75">
        <v>0</v>
      </c>
      <c r="BB211" s="75">
        <v>0</v>
      </c>
      <c r="BC211" s="75">
        <v>0</v>
      </c>
      <c r="BD211" s="75">
        <v>0</v>
      </c>
      <c r="BE211" s="75">
        <v>0</v>
      </c>
      <c r="BF211" s="75">
        <v>0</v>
      </c>
      <c r="BG211" s="75">
        <v>0</v>
      </c>
    </row>
    <row r="212" spans="1:59" x14ac:dyDescent="0.2">
      <c r="D212" s="11" t="s">
        <v>7</v>
      </c>
      <c r="F212" s="26" t="s">
        <v>8</v>
      </c>
      <c r="G212" s="76">
        <v>0</v>
      </c>
      <c r="H212" s="76">
        <v>0</v>
      </c>
      <c r="I212" s="76">
        <v>0</v>
      </c>
      <c r="J212" s="76">
        <v>0</v>
      </c>
      <c r="K212" s="76">
        <v>1753.83</v>
      </c>
      <c r="L212" s="76">
        <v>588.9</v>
      </c>
      <c r="M212" s="76">
        <v>240</v>
      </c>
      <c r="N212" s="76">
        <v>1807.6799999999998</v>
      </c>
      <c r="O212" s="76">
        <v>1821.73</v>
      </c>
      <c r="P212" s="76">
        <v>1919.43</v>
      </c>
      <c r="Q212" s="76">
        <v>632.55999999999995</v>
      </c>
      <c r="R212" s="76">
        <v>3149.93</v>
      </c>
      <c r="S212" s="76">
        <v>3340.4100000000003</v>
      </c>
      <c r="T212" s="76">
        <v>2336.33</v>
      </c>
      <c r="U212" s="76">
        <v>3042.9399999999996</v>
      </c>
      <c r="V212" s="76">
        <v>2942.03</v>
      </c>
      <c r="W212" s="76">
        <v>1734.7800000000002</v>
      </c>
      <c r="X212" s="76">
        <v>4687.3799999999992</v>
      </c>
      <c r="Y212" s="76">
        <v>3110.6299999999997</v>
      </c>
      <c r="Z212" s="76">
        <v>2824.6200000000003</v>
      </c>
      <c r="AA212" s="76">
        <v>3348.0799999999995</v>
      </c>
      <c r="AB212" s="76">
        <v>2575.9</v>
      </c>
      <c r="AC212" s="76">
        <v>3417.59</v>
      </c>
      <c r="AD212" s="76">
        <v>3222.71</v>
      </c>
      <c r="AE212" s="76">
        <v>3301.67</v>
      </c>
      <c r="AF212" s="76">
        <v>1975.87</v>
      </c>
      <c r="AG212" s="76">
        <v>2201.5499999999997</v>
      </c>
      <c r="AH212" s="76">
        <v>4485.1099999999997</v>
      </c>
      <c r="AI212" s="76">
        <v>1628.88</v>
      </c>
      <c r="AJ212" s="76">
        <v>1774.16</v>
      </c>
      <c r="AK212" s="76">
        <v>2076.73</v>
      </c>
      <c r="AL212" s="76">
        <v>935.69999999999982</v>
      </c>
      <c r="AM212" s="76">
        <v>2645.1000000000004</v>
      </c>
      <c r="AN212" s="76">
        <v>1866.47</v>
      </c>
      <c r="AO212" s="76">
        <v>2773.1699999999996</v>
      </c>
      <c r="AP212" s="76">
        <v>2790.9380000000001</v>
      </c>
      <c r="AQ212" s="76">
        <v>1795.9459999999999</v>
      </c>
      <c r="AR212" s="76">
        <v>2743.09</v>
      </c>
      <c r="AS212" s="76">
        <v>2994.6886</v>
      </c>
      <c r="AT212" s="76">
        <v>2878.136</v>
      </c>
      <c r="AU212" s="76">
        <v>5358.1489999999994</v>
      </c>
      <c r="AV212" s="1">
        <v>1966.5173587546947</v>
      </c>
      <c r="AW212" s="1">
        <v>2378.0131559478577</v>
      </c>
      <c r="AX212" s="1">
        <v>2278.346634970962</v>
      </c>
      <c r="AY212" s="76">
        <v>2138.6289999999999</v>
      </c>
      <c r="AZ212" s="76">
        <v>3288.0809999999997</v>
      </c>
      <c r="BA212" s="76">
        <v>3312.1079999999997</v>
      </c>
      <c r="BB212" s="76">
        <v>374.9</v>
      </c>
      <c r="BC212" s="76">
        <v>163.85000000000002</v>
      </c>
      <c r="BD212" s="76">
        <v>124.46000000000001</v>
      </c>
      <c r="BE212" s="76">
        <v>0</v>
      </c>
      <c r="BF212" s="76">
        <v>1305.8570000000002</v>
      </c>
      <c r="BG212" s="76">
        <v>378.49606000000006</v>
      </c>
    </row>
    <row r="213" spans="1:59" x14ac:dyDescent="0.2">
      <c r="F213" s="26" t="s">
        <v>9</v>
      </c>
      <c r="G213" s="76">
        <v>398617.77</v>
      </c>
      <c r="H213" s="76">
        <v>470049.46010351798</v>
      </c>
      <c r="I213" s="76">
        <v>383039.39999999997</v>
      </c>
      <c r="J213" s="76">
        <v>630076.68999999994</v>
      </c>
      <c r="K213" s="76">
        <v>685323.99999999988</v>
      </c>
      <c r="L213" s="76">
        <v>645105.4</v>
      </c>
      <c r="M213" s="76">
        <v>576646.3899999999</v>
      </c>
      <c r="N213" s="76">
        <v>772739.87000000011</v>
      </c>
      <c r="O213" s="76">
        <v>574598.04467810015</v>
      </c>
      <c r="P213" s="76">
        <v>541108.80000000005</v>
      </c>
      <c r="Q213" s="76">
        <v>696260.42999999993</v>
      </c>
      <c r="R213" s="76">
        <v>693955.2</v>
      </c>
      <c r="S213" s="76">
        <v>547176.36</v>
      </c>
      <c r="T213" s="76">
        <v>579088.32999999996</v>
      </c>
      <c r="U213" s="76">
        <v>630420.35999999987</v>
      </c>
      <c r="V213" s="76">
        <v>659369.64000000013</v>
      </c>
      <c r="W213" s="76">
        <v>507123.48999999993</v>
      </c>
      <c r="X213" s="76">
        <v>696287.6399999999</v>
      </c>
      <c r="Y213" s="76">
        <v>746853.55</v>
      </c>
      <c r="Z213" s="76">
        <v>620405.90999999992</v>
      </c>
      <c r="AA213" s="76">
        <v>681241.15999999992</v>
      </c>
      <c r="AB213" s="76">
        <v>652510.14999999991</v>
      </c>
      <c r="AC213" s="76">
        <v>750159.28999999992</v>
      </c>
      <c r="AD213" s="76">
        <v>736474.83000000007</v>
      </c>
      <c r="AE213" s="76">
        <v>643569.84999999986</v>
      </c>
      <c r="AF213" s="76">
        <v>708004.49</v>
      </c>
      <c r="AG213" s="76">
        <v>698162.22</v>
      </c>
      <c r="AH213" s="76">
        <v>619492.69000000006</v>
      </c>
      <c r="AI213" s="76">
        <v>577271.07000000007</v>
      </c>
      <c r="AJ213" s="76">
        <v>822499.29</v>
      </c>
      <c r="AK213" s="76">
        <v>860435.60999999987</v>
      </c>
      <c r="AL213" s="76">
        <v>589727</v>
      </c>
      <c r="AM213" s="76">
        <v>655173.34000000008</v>
      </c>
      <c r="AN213" s="76">
        <v>697337.39</v>
      </c>
      <c r="AO213" s="76">
        <v>648398.48</v>
      </c>
      <c r="AP213" s="76">
        <v>875193.90000000014</v>
      </c>
      <c r="AQ213" s="76">
        <v>739358.48</v>
      </c>
      <c r="AR213" s="76">
        <v>911764.28599999985</v>
      </c>
      <c r="AS213" s="76">
        <v>769637.37</v>
      </c>
      <c r="AT213" s="76">
        <v>666764.31598512409</v>
      </c>
      <c r="AU213" s="76">
        <v>928982.9879999999</v>
      </c>
      <c r="AV213" s="76">
        <v>845023.67800000007</v>
      </c>
      <c r="AW213" s="76">
        <v>621261.06599999999</v>
      </c>
      <c r="AX213" s="76">
        <v>705766.72800000012</v>
      </c>
      <c r="AY213" s="76">
        <v>521434.46600000001</v>
      </c>
      <c r="AZ213" s="76">
        <v>704482.63300000003</v>
      </c>
      <c r="BA213" s="76">
        <v>769465.62199999997</v>
      </c>
      <c r="BB213" s="76">
        <v>752009.85</v>
      </c>
      <c r="BC213" s="76">
        <v>840700.96000000008</v>
      </c>
      <c r="BD213" s="76">
        <v>763074.95020000008</v>
      </c>
      <c r="BE213" s="76">
        <v>625379.82999999996</v>
      </c>
      <c r="BF213" s="76">
        <v>685700.10749999993</v>
      </c>
      <c r="BG213" s="76">
        <v>730513.68933884311</v>
      </c>
    </row>
    <row r="214" spans="1:59" x14ac:dyDescent="0.2">
      <c r="D214" s="12"/>
      <c r="F214" s="26" t="s">
        <v>6</v>
      </c>
      <c r="G214" s="76">
        <v>2220.0300000000002</v>
      </c>
      <c r="H214" s="76">
        <v>2092.9499999999998</v>
      </c>
      <c r="I214" s="76">
        <v>4425.03</v>
      </c>
      <c r="J214" s="76">
        <v>1172.8400000000001</v>
      </c>
      <c r="K214" s="76">
        <v>2787.73</v>
      </c>
      <c r="L214" s="76">
        <v>3619.25</v>
      </c>
      <c r="M214" s="76">
        <v>1034.08</v>
      </c>
      <c r="N214" s="76">
        <v>2029.15</v>
      </c>
      <c r="O214" s="76">
        <v>2224.69</v>
      </c>
      <c r="P214" s="76">
        <v>2374.77</v>
      </c>
      <c r="Q214" s="76">
        <v>2788.86</v>
      </c>
      <c r="R214" s="76">
        <v>2951.96</v>
      </c>
      <c r="S214" s="76">
        <v>3424.93</v>
      </c>
      <c r="T214" s="76">
        <v>3733.23</v>
      </c>
      <c r="U214" s="76">
        <v>4274.57</v>
      </c>
      <c r="V214" s="76">
        <v>5726.91</v>
      </c>
      <c r="W214" s="76">
        <v>1827.8500000000001</v>
      </c>
      <c r="X214" s="76">
        <v>3398.3599999999997</v>
      </c>
      <c r="Y214" s="76">
        <v>2208.3200000000002</v>
      </c>
      <c r="Z214" s="76">
        <v>1920.01</v>
      </c>
      <c r="AA214" s="76">
        <v>2326.89</v>
      </c>
      <c r="AB214" s="76">
        <v>4670.3</v>
      </c>
      <c r="AC214" s="76">
        <v>944.69</v>
      </c>
      <c r="AD214" s="76">
        <v>1245.44</v>
      </c>
      <c r="AE214" s="76">
        <v>1484.06</v>
      </c>
      <c r="AF214" s="76">
        <v>529</v>
      </c>
      <c r="AG214" s="76">
        <v>3941.8999999999996</v>
      </c>
      <c r="AH214" s="76">
        <v>1828.1799999999998</v>
      </c>
      <c r="AI214" s="76">
        <v>6576.46</v>
      </c>
      <c r="AJ214" s="76">
        <v>709.55</v>
      </c>
      <c r="AK214" s="76">
        <v>917.65</v>
      </c>
      <c r="AL214" s="76">
        <v>149.09</v>
      </c>
      <c r="AM214" s="76">
        <v>952.18000000000006</v>
      </c>
      <c r="AN214" s="76">
        <v>1853.34</v>
      </c>
      <c r="AO214" s="76">
        <v>4240.8999999999996</v>
      </c>
      <c r="AP214" s="76">
        <v>1133.4199999999998</v>
      </c>
      <c r="AQ214" s="76">
        <v>2509.9699999999998</v>
      </c>
      <c r="AR214" s="1">
        <v>1741.21</v>
      </c>
      <c r="AS214" s="76">
        <v>1837.2399999999998</v>
      </c>
      <c r="AT214" s="76">
        <v>1435.5400000000002</v>
      </c>
      <c r="AU214" s="76">
        <v>1488.8899999999999</v>
      </c>
      <c r="AV214" s="76">
        <v>1195.53</v>
      </c>
      <c r="AW214" s="76">
        <v>2182</v>
      </c>
      <c r="AX214" s="76">
        <v>2854.3199999999997</v>
      </c>
      <c r="AY214" s="76">
        <v>4781.0199999999995</v>
      </c>
      <c r="AZ214" s="76">
        <v>3530.46</v>
      </c>
      <c r="BA214" s="76">
        <v>3385.0200000000004</v>
      </c>
      <c r="BB214" s="76">
        <v>1373.6299999999999</v>
      </c>
      <c r="BC214" s="76">
        <v>2165.1999999999998</v>
      </c>
      <c r="BD214" s="76">
        <v>1787.95</v>
      </c>
      <c r="BE214" s="76">
        <v>2065.65</v>
      </c>
      <c r="BF214" s="76">
        <v>1343.9284</v>
      </c>
      <c r="BG214" s="76">
        <v>3149.2412999999997</v>
      </c>
    </row>
    <row r="215" spans="1:59" x14ac:dyDescent="0.2">
      <c r="B215" s="12"/>
      <c r="E215" s="27"/>
      <c r="F215" s="13" t="s">
        <v>10</v>
      </c>
      <c r="G215" s="75">
        <f>SUM(G212:G214)</f>
        <v>400837.80000000005</v>
      </c>
      <c r="H215" s="75">
        <f t="shared" ref="H215" si="990">SUM(H212:H214)</f>
        <v>472142.41010351799</v>
      </c>
      <c r="I215" s="75">
        <f t="shared" ref="I215" si="991">SUM(I212:I214)</f>
        <v>387464.43</v>
      </c>
      <c r="J215" s="75">
        <f t="shared" ref="J215" si="992">SUM(J212:J214)</f>
        <v>631249.52999999991</v>
      </c>
      <c r="K215" s="75">
        <f t="shared" ref="K215" si="993">SUM(K212:K214)</f>
        <v>689865.55999999982</v>
      </c>
      <c r="L215" s="75">
        <f t="shared" ref="L215" si="994">SUM(L212:L214)</f>
        <v>649313.55000000005</v>
      </c>
      <c r="M215" s="75">
        <f t="shared" ref="M215" si="995">SUM(M212:M214)</f>
        <v>577920.46999999986</v>
      </c>
      <c r="N215" s="75">
        <f t="shared" ref="N215" si="996">SUM(N212:N214)</f>
        <v>776576.70000000019</v>
      </c>
      <c r="O215" s="75">
        <f t="shared" ref="O215" si="997">SUM(O212:O214)</f>
        <v>578644.46467810008</v>
      </c>
      <c r="P215" s="75">
        <f t="shared" ref="P215" si="998">SUM(P212:P214)</f>
        <v>545403.00000000012</v>
      </c>
      <c r="Q215" s="75">
        <f t="shared" ref="Q215" si="999">SUM(Q212:Q214)</f>
        <v>699681.85</v>
      </c>
      <c r="R215" s="75">
        <f t="shared" ref="R215" si="1000">SUM(R212:R214)</f>
        <v>700057.09</v>
      </c>
      <c r="S215" s="75">
        <f t="shared" ref="S215" si="1001">SUM(S212:S214)</f>
        <v>553941.70000000007</v>
      </c>
      <c r="T215" s="75">
        <f t="shared" ref="T215" si="1002">SUM(T212:T214)</f>
        <v>585157.8899999999</v>
      </c>
      <c r="U215" s="75">
        <f t="shared" ref="U215" si="1003">SUM(U212:U214)</f>
        <v>637737.86999999976</v>
      </c>
      <c r="V215" s="75">
        <f t="shared" ref="V215" si="1004">SUM(V212:V214)</f>
        <v>668038.58000000019</v>
      </c>
      <c r="W215" s="75">
        <f t="shared" ref="W215" si="1005">SUM(W212:W214)</f>
        <v>510686.11999999994</v>
      </c>
      <c r="X215" s="75">
        <f t="shared" ref="X215" si="1006">SUM(X212:X214)</f>
        <v>704373.37999999989</v>
      </c>
      <c r="Y215" s="75">
        <f t="shared" ref="Y215" si="1007">SUM(Y212:Y214)</f>
        <v>752172.5</v>
      </c>
      <c r="Z215" s="75">
        <f t="shared" ref="Z215" si="1008">SUM(Z212:Z214)</f>
        <v>625150.53999999992</v>
      </c>
      <c r="AA215" s="75">
        <f t="shared" ref="AA215" si="1009">SUM(AA212:AA214)</f>
        <v>686916.12999999989</v>
      </c>
      <c r="AB215" s="75">
        <f t="shared" ref="AB215" si="1010">SUM(AB212:AB214)</f>
        <v>659756.35</v>
      </c>
      <c r="AC215" s="75">
        <f t="shared" ref="AC215" si="1011">SUM(AC212:AC214)</f>
        <v>754521.56999999983</v>
      </c>
      <c r="AD215" s="75">
        <f t="shared" ref="AD215" si="1012">SUM(AD212:AD214)</f>
        <v>740942.98</v>
      </c>
      <c r="AE215" s="75">
        <f t="shared" ref="AE215" si="1013">SUM(AE212:AE214)</f>
        <v>648355.57999999996</v>
      </c>
      <c r="AF215" s="75">
        <f t="shared" ref="AF215" si="1014">SUM(AF212:AF214)</f>
        <v>710509.36</v>
      </c>
      <c r="AG215" s="75">
        <f t="shared" ref="AG215" si="1015">SUM(AG212:AG214)</f>
        <v>704305.67</v>
      </c>
      <c r="AH215" s="75">
        <f t="shared" ref="AH215" si="1016">SUM(AH212:AH214)</f>
        <v>625805.9800000001</v>
      </c>
      <c r="AI215" s="75">
        <f t="shared" ref="AI215" si="1017">SUM(AI212:AI214)</f>
        <v>585476.41</v>
      </c>
      <c r="AJ215" s="75">
        <f t="shared" ref="AJ215" si="1018">SUM(AJ212:AJ214)</f>
        <v>824983.00000000012</v>
      </c>
      <c r="AK215" s="75">
        <f t="shared" ref="AK215" si="1019">SUM(AK212:AK214)</f>
        <v>863429.98999999987</v>
      </c>
      <c r="AL215" s="75">
        <f t="shared" ref="AL215" si="1020">SUM(AL212:AL214)</f>
        <v>590811.78999999992</v>
      </c>
      <c r="AM215" s="75">
        <f t="shared" ref="AM215" si="1021">SUM(AM212:AM214)</f>
        <v>658770.62000000011</v>
      </c>
      <c r="AN215" s="75">
        <f t="shared" ref="AN215" si="1022">SUM(AN212:AN214)</f>
        <v>701057.2</v>
      </c>
      <c r="AO215" s="75">
        <f t="shared" ref="AO215" si="1023">SUM(AO212:AO214)</f>
        <v>655412.55000000005</v>
      </c>
      <c r="AP215" s="75">
        <f t="shared" ref="AP215" si="1024">SUM(AP212:AP214)</f>
        <v>879118.25800000015</v>
      </c>
      <c r="AQ215" s="75">
        <f t="shared" ref="AQ215" si="1025">SUM(AQ212:AQ214)</f>
        <v>743664.39599999995</v>
      </c>
      <c r="AR215" s="75">
        <f t="shared" ref="AR215" si="1026">SUM(AR212:AR214)</f>
        <v>916248.58599999978</v>
      </c>
      <c r="AS215" s="75">
        <f t="shared" ref="AS215" si="1027">SUM(AS212:AS214)</f>
        <v>774469.29859999998</v>
      </c>
      <c r="AT215" s="75">
        <f t="shared" ref="AT215" si="1028">SUM(AT212:AT214)</f>
        <v>671077.99198512419</v>
      </c>
      <c r="AU215" s="75">
        <f t="shared" ref="AU215" si="1029">SUM(AU212:AU214)</f>
        <v>935830.02699999989</v>
      </c>
      <c r="AV215" s="75">
        <f t="shared" ref="AV215" si="1030">SUM(AV212:AV214)</f>
        <v>848185.72535875475</v>
      </c>
      <c r="AW215" s="75">
        <f t="shared" ref="AW215" si="1031">SUM(AW212:AW214)</f>
        <v>625821.0791559479</v>
      </c>
      <c r="AX215" s="75">
        <f t="shared" ref="AX215" si="1032">SUM(AX212:AX214)</f>
        <v>710899.39463497105</v>
      </c>
      <c r="AY215" s="75">
        <f t="shared" ref="AY215" si="1033">SUM(AY212:AY214)</f>
        <v>528354.11499999999</v>
      </c>
      <c r="AZ215" s="75">
        <f t="shared" ref="AZ215" si="1034">SUM(AZ212:AZ214)</f>
        <v>711301.174</v>
      </c>
      <c r="BA215" s="75">
        <f t="shared" ref="BA215" si="1035">SUM(BA212:BA214)</f>
        <v>776162.75</v>
      </c>
      <c r="BB215" s="75">
        <f t="shared" ref="BB215" si="1036">SUM(BB212:BB214)</f>
        <v>753758.38</v>
      </c>
      <c r="BC215" s="75">
        <f t="shared" ref="BC215" si="1037">SUM(BC212:BC214)</f>
        <v>843030.01</v>
      </c>
      <c r="BD215" s="75">
        <f t="shared" ref="BD215" si="1038">SUM(BD212:BD214)</f>
        <v>764987.3602</v>
      </c>
      <c r="BE215" s="75">
        <f t="shared" ref="BE215" si="1039">SUM(BE212:BE214)</f>
        <v>627445.48</v>
      </c>
      <c r="BF215" s="75">
        <f t="shared" ref="BF215" si="1040">SUM(BF212:BF214)</f>
        <v>688349.89289999986</v>
      </c>
      <c r="BG215" s="75">
        <f t="shared" ref="BG215" si="1041">SUM(BG212:BG214)</f>
        <v>734041.42669884313</v>
      </c>
    </row>
    <row r="216" spans="1:59" x14ac:dyDescent="0.2">
      <c r="B216" s="11" t="s">
        <v>43</v>
      </c>
      <c r="D216" s="11" t="s">
        <v>11</v>
      </c>
      <c r="F216" s="26" t="s">
        <v>6</v>
      </c>
      <c r="G216" s="75">
        <v>59959.177800000005</v>
      </c>
      <c r="H216" s="75">
        <v>58054.085904</v>
      </c>
      <c r="I216" s="75">
        <v>153284.94816</v>
      </c>
      <c r="J216" s="75">
        <v>44514.49</v>
      </c>
      <c r="K216" s="75">
        <v>137228.94000000003</v>
      </c>
      <c r="L216" s="75">
        <v>80618.95</v>
      </c>
      <c r="M216" s="75">
        <v>17380.000000000004</v>
      </c>
      <c r="N216" s="75">
        <v>97317.99</v>
      </c>
      <c r="O216" s="75">
        <v>156281.65000000002</v>
      </c>
      <c r="P216" s="75">
        <v>137159.31999999998</v>
      </c>
      <c r="Q216" s="75">
        <v>49634.350000000006</v>
      </c>
      <c r="R216" s="75">
        <v>122714.49000000002</v>
      </c>
      <c r="S216" s="75">
        <v>120993.81999999999</v>
      </c>
      <c r="T216" s="75">
        <v>106700.15999999999</v>
      </c>
      <c r="U216" s="75">
        <v>86374.819999999992</v>
      </c>
      <c r="V216" s="75">
        <v>83873.78</v>
      </c>
      <c r="W216" s="75">
        <v>78853.56</v>
      </c>
      <c r="X216" s="75">
        <v>59950.080000000002</v>
      </c>
      <c r="Y216" s="75">
        <v>47702.559999999998</v>
      </c>
      <c r="Z216" s="75">
        <v>71619.739999999991</v>
      </c>
      <c r="AA216" s="75">
        <v>109433.87000000001</v>
      </c>
      <c r="AB216" s="75">
        <v>83980.07</v>
      </c>
      <c r="AC216" s="75">
        <v>105679</v>
      </c>
      <c r="AD216" s="75">
        <v>77348</v>
      </c>
      <c r="AE216" s="75">
        <v>85053.420000000013</v>
      </c>
      <c r="AF216" s="75">
        <v>56578.32</v>
      </c>
      <c r="AG216" s="75">
        <v>136994</v>
      </c>
      <c r="AH216" s="75">
        <v>95600</v>
      </c>
      <c r="AI216" s="75">
        <v>76041.2</v>
      </c>
      <c r="AJ216" s="75">
        <v>40955.200000000004</v>
      </c>
      <c r="AK216" s="75">
        <v>105206</v>
      </c>
      <c r="AL216" s="75">
        <v>5745.76</v>
      </c>
      <c r="AM216" s="75">
        <v>59250</v>
      </c>
      <c r="AN216" s="75">
        <v>79702.399999999994</v>
      </c>
      <c r="AO216" s="75">
        <v>147805</v>
      </c>
      <c r="AP216" s="75">
        <v>75485</v>
      </c>
      <c r="AQ216" s="75">
        <v>99937.1</v>
      </c>
      <c r="AR216" s="75">
        <v>133670</v>
      </c>
      <c r="AS216" s="75">
        <v>99911</v>
      </c>
      <c r="AT216" s="75">
        <v>85918</v>
      </c>
      <c r="AU216" s="75">
        <v>93725.38</v>
      </c>
      <c r="AV216" s="75">
        <v>46233.279999999999</v>
      </c>
      <c r="AW216" s="75">
        <v>44466.9</v>
      </c>
      <c r="AX216" s="75">
        <v>58287.8</v>
      </c>
      <c r="AY216" s="75">
        <v>88606.6</v>
      </c>
      <c r="AZ216" s="75">
        <v>88028</v>
      </c>
      <c r="BA216" s="75">
        <v>153580</v>
      </c>
      <c r="BB216" s="75">
        <v>33896.199999999997</v>
      </c>
      <c r="BC216" s="75">
        <v>137520.5</v>
      </c>
      <c r="BD216" s="75">
        <v>45015.18</v>
      </c>
      <c r="BE216" s="75">
        <v>56279.5</v>
      </c>
      <c r="BF216" s="75">
        <v>63802.3</v>
      </c>
      <c r="BG216" s="75">
        <v>130508.6</v>
      </c>
    </row>
    <row r="217" spans="1:59" x14ac:dyDescent="0.2">
      <c r="D217" s="11" t="s">
        <v>12</v>
      </c>
      <c r="F217" s="26" t="s">
        <v>8</v>
      </c>
      <c r="G217" s="76">
        <v>102841.091575</v>
      </c>
      <c r="H217" s="76">
        <v>119354.99760999999</v>
      </c>
      <c r="I217" s="76">
        <v>97349.520294066082</v>
      </c>
      <c r="J217" s="76">
        <v>109714.34011999999</v>
      </c>
      <c r="K217" s="76">
        <v>97890.018920000002</v>
      </c>
      <c r="L217" s="76">
        <v>114005.12537499999</v>
      </c>
      <c r="M217" s="76">
        <v>80741.022895000002</v>
      </c>
      <c r="N217" s="76">
        <v>108552.558785</v>
      </c>
      <c r="O217" s="76">
        <v>129162.386595</v>
      </c>
      <c r="P217" s="76">
        <v>109850.59226999999</v>
      </c>
      <c r="Q217" s="76">
        <v>103880.99898500001</v>
      </c>
      <c r="R217" s="76">
        <v>77559.19244061441</v>
      </c>
      <c r="S217" s="76">
        <v>21781.483070000002</v>
      </c>
      <c r="T217" s="76">
        <v>26913.121855000001</v>
      </c>
      <c r="U217" s="76">
        <v>64898.335773999999</v>
      </c>
      <c r="V217" s="76">
        <v>70449.370649000004</v>
      </c>
      <c r="W217" s="76">
        <v>122373.23915800001</v>
      </c>
      <c r="X217" s="76">
        <v>123553.456519</v>
      </c>
      <c r="Y217" s="76">
        <v>149587.54360099998</v>
      </c>
      <c r="Z217" s="76">
        <v>157307.43283800001</v>
      </c>
      <c r="AA217" s="76">
        <v>123903.1267704034</v>
      </c>
      <c r="AB217" s="76">
        <v>163083.75924441451</v>
      </c>
      <c r="AC217" s="76">
        <v>154519.3654453253</v>
      </c>
      <c r="AD217" s="76">
        <v>124754.74884313517</v>
      </c>
      <c r="AE217" s="76">
        <v>100676.49624405873</v>
      </c>
      <c r="AF217" s="76">
        <v>131431.25369326514</v>
      </c>
      <c r="AG217" s="76">
        <v>137202.33228313844</v>
      </c>
      <c r="AH217" s="76">
        <v>131576.15698467163</v>
      </c>
      <c r="AI217" s="76">
        <v>145813.01521621583</v>
      </c>
      <c r="AJ217" s="76">
        <v>146757.25881152271</v>
      </c>
      <c r="AK217" s="76">
        <v>164917.32075944945</v>
      </c>
      <c r="AL217" s="76">
        <v>171235.83972298147</v>
      </c>
      <c r="AM217" s="76">
        <v>164607.55785742775</v>
      </c>
      <c r="AN217" s="76">
        <v>154121.08265233898</v>
      </c>
      <c r="AO217" s="76">
        <v>177100.44605729959</v>
      </c>
      <c r="AP217" s="76">
        <v>119208.72973844953</v>
      </c>
      <c r="AQ217" s="76">
        <v>139932.65530369704</v>
      </c>
      <c r="AR217" s="76">
        <v>124343.17441288735</v>
      </c>
      <c r="AS217" s="76">
        <v>129006.39242911928</v>
      </c>
      <c r="AT217" s="76">
        <v>142695.35754319653</v>
      </c>
      <c r="AU217" s="76">
        <v>96735.357293995039</v>
      </c>
      <c r="AV217" s="76">
        <v>121527.37478329489</v>
      </c>
      <c r="AW217" s="76">
        <v>142836.52102974275</v>
      </c>
      <c r="AX217" s="76">
        <v>130954.08595433398</v>
      </c>
      <c r="AY217" s="76">
        <v>127627.62361462892</v>
      </c>
      <c r="AZ217" s="76">
        <v>132821.52198561549</v>
      </c>
      <c r="BA217" s="76">
        <v>131936.74753359615</v>
      </c>
      <c r="BB217" s="76">
        <v>130023.91000765488</v>
      </c>
      <c r="BC217" s="76">
        <v>111108.60394779268</v>
      </c>
      <c r="BD217" s="76">
        <v>153129.4340772843</v>
      </c>
      <c r="BE217" s="76">
        <v>138970.40801659643</v>
      </c>
      <c r="BF217" s="76">
        <v>125524.82680200003</v>
      </c>
      <c r="BG217" s="76">
        <v>125252.01876122519</v>
      </c>
    </row>
    <row r="218" spans="1:59" x14ac:dyDescent="0.2">
      <c r="F218" s="26" t="s">
        <v>9</v>
      </c>
      <c r="G218" s="76">
        <v>0</v>
      </c>
      <c r="H218" s="76">
        <v>0</v>
      </c>
      <c r="I218" s="76">
        <v>0</v>
      </c>
      <c r="J218" s="76">
        <v>0</v>
      </c>
      <c r="K218" s="76">
        <v>0</v>
      </c>
      <c r="L218" s="76">
        <v>0</v>
      </c>
      <c r="M218" s="76">
        <v>0</v>
      </c>
      <c r="N218" s="76">
        <v>0</v>
      </c>
      <c r="O218" s="76">
        <v>0</v>
      </c>
      <c r="P218" s="76">
        <v>0</v>
      </c>
      <c r="Q218" s="76">
        <v>0</v>
      </c>
      <c r="R218" s="76">
        <v>0</v>
      </c>
      <c r="S218" s="76">
        <v>0</v>
      </c>
      <c r="T218" s="76">
        <v>0</v>
      </c>
      <c r="U218" s="76">
        <v>0</v>
      </c>
      <c r="V218" s="76">
        <v>0</v>
      </c>
      <c r="W218" s="76">
        <v>0</v>
      </c>
      <c r="X218" s="76">
        <v>0</v>
      </c>
      <c r="Y218" s="76">
        <v>0</v>
      </c>
      <c r="Z218" s="76">
        <v>0</v>
      </c>
      <c r="AA218" s="76">
        <v>0</v>
      </c>
      <c r="AB218" s="76">
        <v>0</v>
      </c>
      <c r="AC218" s="76">
        <v>0</v>
      </c>
      <c r="AD218" s="76">
        <v>0</v>
      </c>
      <c r="AE218" s="76">
        <v>0</v>
      </c>
      <c r="AF218" s="76">
        <v>0</v>
      </c>
      <c r="AG218" s="76">
        <v>0</v>
      </c>
      <c r="AH218" s="76">
        <v>0</v>
      </c>
      <c r="AI218" s="76">
        <v>0</v>
      </c>
      <c r="AJ218" s="76">
        <v>0</v>
      </c>
      <c r="AK218" s="76">
        <v>0</v>
      </c>
      <c r="AL218" s="76">
        <v>0</v>
      </c>
      <c r="AM218" s="76">
        <v>0</v>
      </c>
      <c r="AN218" s="76">
        <v>0</v>
      </c>
      <c r="AO218" s="76">
        <v>0</v>
      </c>
      <c r="AP218" s="76">
        <v>0</v>
      </c>
      <c r="AQ218" s="76">
        <v>0</v>
      </c>
      <c r="AR218" s="76">
        <v>0</v>
      </c>
      <c r="AS218" s="76">
        <v>0</v>
      </c>
      <c r="AT218" s="76">
        <v>0</v>
      </c>
      <c r="AU218" s="76">
        <v>0</v>
      </c>
      <c r="AV218" s="76">
        <v>0</v>
      </c>
      <c r="AW218" s="76">
        <v>0</v>
      </c>
      <c r="AX218" s="76">
        <v>0</v>
      </c>
      <c r="AY218" s="76">
        <v>0</v>
      </c>
      <c r="AZ218" s="76">
        <v>0</v>
      </c>
      <c r="BA218" s="76">
        <v>0</v>
      </c>
      <c r="BB218" s="76">
        <v>0</v>
      </c>
      <c r="BC218" s="76">
        <v>0</v>
      </c>
      <c r="BD218" s="76">
        <v>0</v>
      </c>
      <c r="BE218" s="76">
        <v>0</v>
      </c>
      <c r="BF218" s="76">
        <v>0</v>
      </c>
      <c r="BG218" s="76">
        <v>0</v>
      </c>
    </row>
    <row r="219" spans="1:59" x14ac:dyDescent="0.2">
      <c r="F219" s="26" t="s">
        <v>6</v>
      </c>
      <c r="G219" s="76">
        <v>0</v>
      </c>
      <c r="H219" s="76">
        <v>0</v>
      </c>
      <c r="I219" s="76">
        <v>0</v>
      </c>
      <c r="J219" s="76">
        <v>0</v>
      </c>
      <c r="K219" s="76">
        <v>0</v>
      </c>
      <c r="L219" s="76">
        <v>0</v>
      </c>
      <c r="M219" s="76">
        <v>0</v>
      </c>
      <c r="N219" s="76">
        <v>0</v>
      </c>
      <c r="O219" s="76">
        <v>0</v>
      </c>
      <c r="P219" s="76">
        <v>0</v>
      </c>
      <c r="Q219" s="76">
        <v>0</v>
      </c>
      <c r="R219" s="76">
        <v>0</v>
      </c>
      <c r="S219" s="76">
        <v>0</v>
      </c>
      <c r="T219" s="76">
        <v>0</v>
      </c>
      <c r="U219" s="76">
        <v>0</v>
      </c>
      <c r="V219" s="76">
        <v>0</v>
      </c>
      <c r="W219" s="76">
        <v>0</v>
      </c>
      <c r="X219" s="76">
        <v>0</v>
      </c>
      <c r="Y219" s="76">
        <v>0</v>
      </c>
      <c r="Z219" s="76">
        <v>0</v>
      </c>
      <c r="AA219" s="76">
        <v>0</v>
      </c>
      <c r="AB219" s="76">
        <v>0</v>
      </c>
      <c r="AC219" s="76">
        <v>0</v>
      </c>
      <c r="AD219" s="76">
        <v>0</v>
      </c>
      <c r="AE219" s="76">
        <v>0</v>
      </c>
      <c r="AF219" s="76">
        <v>0</v>
      </c>
      <c r="AG219" s="76">
        <v>0</v>
      </c>
      <c r="AH219" s="76">
        <v>0</v>
      </c>
      <c r="AI219" s="76">
        <v>0</v>
      </c>
      <c r="AJ219" s="76">
        <v>0</v>
      </c>
      <c r="AK219" s="76">
        <v>0</v>
      </c>
      <c r="AL219" s="76">
        <v>0</v>
      </c>
      <c r="AM219" s="76">
        <v>0</v>
      </c>
      <c r="AN219" s="76">
        <v>0</v>
      </c>
      <c r="AO219" s="76">
        <v>0</v>
      </c>
      <c r="AP219" s="76">
        <v>0</v>
      </c>
      <c r="AQ219" s="76">
        <v>0</v>
      </c>
      <c r="AR219" s="76">
        <v>0</v>
      </c>
      <c r="AS219" s="76">
        <v>0</v>
      </c>
      <c r="AT219" s="76">
        <v>0</v>
      </c>
      <c r="AU219" s="76">
        <v>0</v>
      </c>
      <c r="AV219" s="76">
        <v>0</v>
      </c>
      <c r="AW219" s="76">
        <v>0</v>
      </c>
      <c r="AX219" s="76">
        <v>0</v>
      </c>
      <c r="AY219" s="76">
        <v>0</v>
      </c>
      <c r="AZ219" s="76">
        <v>0</v>
      </c>
      <c r="BA219" s="76">
        <v>0</v>
      </c>
      <c r="BB219" s="76">
        <v>0</v>
      </c>
      <c r="BC219" s="76">
        <v>0</v>
      </c>
      <c r="BD219" s="76">
        <v>0</v>
      </c>
      <c r="BE219" s="76">
        <v>0</v>
      </c>
      <c r="BF219" s="76">
        <v>0</v>
      </c>
      <c r="BG219" s="76">
        <v>0</v>
      </c>
    </row>
    <row r="220" spans="1:59" x14ac:dyDescent="0.2">
      <c r="F220" s="13" t="s">
        <v>10</v>
      </c>
      <c r="G220" s="75">
        <f>SUM(G217:G219)</f>
        <v>102841.091575</v>
      </c>
      <c r="H220" s="75">
        <f t="shared" ref="H220" si="1042">SUM(H217:H219)</f>
        <v>119354.99760999999</v>
      </c>
      <c r="I220" s="75">
        <f t="shared" ref="I220" si="1043">SUM(I217:I219)</f>
        <v>97349.520294066082</v>
      </c>
      <c r="J220" s="75">
        <f t="shared" ref="J220" si="1044">SUM(J217:J219)</f>
        <v>109714.34011999999</v>
      </c>
      <c r="K220" s="75">
        <f t="shared" ref="K220" si="1045">SUM(K217:K219)</f>
        <v>97890.018920000002</v>
      </c>
      <c r="L220" s="75">
        <f t="shared" ref="L220" si="1046">SUM(L217:L219)</f>
        <v>114005.12537499999</v>
      </c>
      <c r="M220" s="75">
        <f t="shared" ref="M220" si="1047">SUM(M217:M219)</f>
        <v>80741.022895000002</v>
      </c>
      <c r="N220" s="75">
        <f t="shared" ref="N220" si="1048">SUM(N217:N219)</f>
        <v>108552.558785</v>
      </c>
      <c r="O220" s="75">
        <f t="shared" ref="O220" si="1049">SUM(O217:O219)</f>
        <v>129162.386595</v>
      </c>
      <c r="P220" s="75">
        <f t="shared" ref="P220" si="1050">SUM(P217:P219)</f>
        <v>109850.59226999999</v>
      </c>
      <c r="Q220" s="75">
        <f t="shared" ref="Q220" si="1051">SUM(Q217:Q219)</f>
        <v>103880.99898500001</v>
      </c>
      <c r="R220" s="75">
        <f t="shared" ref="R220" si="1052">SUM(R217:R219)</f>
        <v>77559.19244061441</v>
      </c>
      <c r="S220" s="75">
        <f t="shared" ref="S220" si="1053">SUM(S217:S219)</f>
        <v>21781.483070000002</v>
      </c>
      <c r="T220" s="75">
        <f t="shared" ref="T220" si="1054">SUM(T217:T219)</f>
        <v>26913.121855000001</v>
      </c>
      <c r="U220" s="75">
        <f t="shared" ref="U220" si="1055">SUM(U217:U219)</f>
        <v>64898.335773999999</v>
      </c>
      <c r="V220" s="75">
        <f t="shared" ref="V220" si="1056">SUM(V217:V219)</f>
        <v>70449.370649000004</v>
      </c>
      <c r="W220" s="75">
        <f t="shared" ref="W220" si="1057">SUM(W217:W219)</f>
        <v>122373.23915800001</v>
      </c>
      <c r="X220" s="75">
        <f t="shared" ref="X220" si="1058">SUM(X217:X219)</f>
        <v>123553.456519</v>
      </c>
      <c r="Y220" s="75">
        <f t="shared" ref="Y220" si="1059">SUM(Y217:Y219)</f>
        <v>149587.54360099998</v>
      </c>
      <c r="Z220" s="75">
        <f t="shared" ref="Z220" si="1060">SUM(Z217:Z219)</f>
        <v>157307.43283800001</v>
      </c>
      <c r="AA220" s="75">
        <f t="shared" ref="AA220" si="1061">SUM(AA217:AA219)</f>
        <v>123903.1267704034</v>
      </c>
      <c r="AB220" s="75">
        <f t="shared" ref="AB220" si="1062">SUM(AB217:AB219)</f>
        <v>163083.75924441451</v>
      </c>
      <c r="AC220" s="75">
        <f t="shared" ref="AC220" si="1063">SUM(AC217:AC219)</f>
        <v>154519.3654453253</v>
      </c>
      <c r="AD220" s="75">
        <f t="shared" ref="AD220" si="1064">SUM(AD217:AD219)</f>
        <v>124754.74884313517</v>
      </c>
      <c r="AE220" s="75">
        <f t="shared" ref="AE220" si="1065">SUM(AE217:AE219)</f>
        <v>100676.49624405873</v>
      </c>
      <c r="AF220" s="75">
        <f t="shared" ref="AF220" si="1066">SUM(AF217:AF219)</f>
        <v>131431.25369326514</v>
      </c>
      <c r="AG220" s="75">
        <f t="shared" ref="AG220" si="1067">SUM(AG217:AG219)</f>
        <v>137202.33228313844</v>
      </c>
      <c r="AH220" s="75">
        <f t="shared" ref="AH220" si="1068">SUM(AH217:AH219)</f>
        <v>131576.15698467163</v>
      </c>
      <c r="AI220" s="75">
        <f t="shared" ref="AI220" si="1069">SUM(AI217:AI219)</f>
        <v>145813.01521621583</v>
      </c>
      <c r="AJ220" s="75">
        <f t="shared" ref="AJ220" si="1070">SUM(AJ217:AJ219)</f>
        <v>146757.25881152271</v>
      </c>
      <c r="AK220" s="75">
        <f t="shared" ref="AK220" si="1071">SUM(AK217:AK219)</f>
        <v>164917.32075944945</v>
      </c>
      <c r="AL220" s="75">
        <f t="shared" ref="AL220" si="1072">SUM(AL217:AL219)</f>
        <v>171235.83972298147</v>
      </c>
      <c r="AM220" s="75">
        <f t="shared" ref="AM220" si="1073">SUM(AM217:AM219)</f>
        <v>164607.55785742775</v>
      </c>
      <c r="AN220" s="75">
        <f t="shared" ref="AN220" si="1074">SUM(AN217:AN219)</f>
        <v>154121.08265233898</v>
      </c>
      <c r="AO220" s="75">
        <f t="shared" ref="AO220" si="1075">SUM(AO217:AO219)</f>
        <v>177100.44605729959</v>
      </c>
      <c r="AP220" s="75">
        <f t="shared" ref="AP220" si="1076">SUM(AP217:AP219)</f>
        <v>119208.72973844953</v>
      </c>
      <c r="AQ220" s="75">
        <f t="shared" ref="AQ220" si="1077">SUM(AQ217:AQ219)</f>
        <v>139932.65530369704</v>
      </c>
      <c r="AR220" s="75">
        <f t="shared" ref="AR220" si="1078">SUM(AR217:AR219)</f>
        <v>124343.17441288735</v>
      </c>
      <c r="AS220" s="75">
        <f t="shared" ref="AS220" si="1079">SUM(AS217:AS219)</f>
        <v>129006.39242911928</v>
      </c>
      <c r="AT220" s="75">
        <f t="shared" ref="AT220" si="1080">SUM(AT217:AT219)</f>
        <v>142695.35754319653</v>
      </c>
      <c r="AU220" s="75">
        <f t="shared" ref="AU220" si="1081">SUM(AU217:AU219)</f>
        <v>96735.357293995039</v>
      </c>
      <c r="AV220" s="75">
        <f t="shared" ref="AV220" si="1082">SUM(AV217:AV219)</f>
        <v>121527.37478329489</v>
      </c>
      <c r="AW220" s="75">
        <f t="shared" ref="AW220" si="1083">SUM(AW217:AW219)</f>
        <v>142836.52102974275</v>
      </c>
      <c r="AX220" s="75">
        <f t="shared" ref="AX220" si="1084">SUM(AX217:AX219)</f>
        <v>130954.08595433398</v>
      </c>
      <c r="AY220" s="75">
        <f t="shared" ref="AY220" si="1085">SUM(AY217:AY219)</f>
        <v>127627.62361462892</v>
      </c>
      <c r="AZ220" s="75">
        <f t="shared" ref="AZ220" si="1086">SUM(AZ217:AZ219)</f>
        <v>132821.52198561549</v>
      </c>
      <c r="BA220" s="75">
        <f t="shared" ref="BA220" si="1087">SUM(BA217:BA219)</f>
        <v>131936.74753359615</v>
      </c>
      <c r="BB220" s="75">
        <f t="shared" ref="BB220" si="1088">SUM(BB217:BB219)</f>
        <v>130023.91000765488</v>
      </c>
      <c r="BC220" s="75">
        <f t="shared" ref="BC220" si="1089">SUM(BC217:BC219)</f>
        <v>111108.60394779268</v>
      </c>
      <c r="BD220" s="75">
        <f t="shared" ref="BD220" si="1090">SUM(BD217:BD219)</f>
        <v>153129.4340772843</v>
      </c>
      <c r="BE220" s="75">
        <f t="shared" ref="BE220" si="1091">SUM(BE217:BE219)</f>
        <v>138970.40801659643</v>
      </c>
      <c r="BF220" s="75">
        <f t="shared" ref="BF220" si="1092">SUM(BF217:BF219)</f>
        <v>125524.82680200003</v>
      </c>
      <c r="BG220" s="75">
        <f t="shared" ref="BG220" si="1093">SUM(BG217:BG219)</f>
        <v>125252.01876122519</v>
      </c>
    </row>
    <row r="221" spans="1:59" x14ac:dyDescent="0.2">
      <c r="D221" s="11" t="s">
        <v>13</v>
      </c>
      <c r="F221" s="26" t="s">
        <v>8</v>
      </c>
      <c r="G221" s="75">
        <v>6058.5276604140809</v>
      </c>
      <c r="H221" s="75">
        <v>8740.77651162236</v>
      </c>
      <c r="I221" s="75">
        <v>9654.319036551753</v>
      </c>
      <c r="J221" s="75">
        <v>8489.304978154225</v>
      </c>
      <c r="K221" s="75">
        <v>6647.1995558512917</v>
      </c>
      <c r="L221" s="75">
        <v>9136.4606242546452</v>
      </c>
      <c r="M221" s="75">
        <v>5368.7675502555021</v>
      </c>
      <c r="N221" s="75">
        <v>8483.6749536556144</v>
      </c>
      <c r="O221" s="75">
        <v>9746.9822748760944</v>
      </c>
      <c r="P221" s="75">
        <v>9250.9638346000411</v>
      </c>
      <c r="Q221" s="75">
        <v>7025.4973071969398</v>
      </c>
      <c r="R221" s="75">
        <v>11082.961080635627</v>
      </c>
      <c r="S221" s="75">
        <v>6545.7419741365093</v>
      </c>
      <c r="T221" s="75">
        <v>4083.1846913359768</v>
      </c>
      <c r="U221" s="75">
        <v>11471.083512910316</v>
      </c>
      <c r="V221" s="75">
        <v>13783</v>
      </c>
      <c r="W221" s="75">
        <v>9673</v>
      </c>
      <c r="X221" s="75">
        <v>7163</v>
      </c>
      <c r="Y221" s="75">
        <v>14148</v>
      </c>
      <c r="Z221" s="75">
        <v>15735</v>
      </c>
      <c r="AA221" s="75">
        <v>18252</v>
      </c>
      <c r="AB221" s="75">
        <v>14230</v>
      </c>
      <c r="AC221" s="75">
        <v>25314</v>
      </c>
      <c r="AD221" s="75">
        <v>16090</v>
      </c>
      <c r="AE221" s="75">
        <v>13837</v>
      </c>
      <c r="AF221" s="75">
        <v>18791</v>
      </c>
      <c r="AG221" s="75">
        <v>15909</v>
      </c>
      <c r="AH221" s="75">
        <v>16663</v>
      </c>
      <c r="AI221" s="75">
        <v>15042</v>
      </c>
      <c r="AJ221" s="75">
        <v>17228</v>
      </c>
      <c r="AK221" s="75">
        <v>14989</v>
      </c>
      <c r="AL221" s="75">
        <v>11106.154500000001</v>
      </c>
      <c r="AM221" s="75">
        <v>19386.259050000001</v>
      </c>
      <c r="AN221" s="75">
        <v>15954.5766</v>
      </c>
      <c r="AO221" s="75">
        <v>23273.313999999998</v>
      </c>
      <c r="AP221" s="75">
        <v>19754.863700000002</v>
      </c>
      <c r="AQ221" s="75">
        <v>15265.034435</v>
      </c>
      <c r="AR221" s="75">
        <v>22027.599999999999</v>
      </c>
      <c r="AS221" s="75">
        <v>13004.5</v>
      </c>
      <c r="AT221" s="75">
        <v>14111.6</v>
      </c>
      <c r="AU221" s="75">
        <v>7178.7999999999993</v>
      </c>
      <c r="AV221" s="75">
        <v>7645.2</v>
      </c>
      <c r="AW221" s="75">
        <v>14845.3</v>
      </c>
      <c r="AX221" s="75">
        <v>7178.7999999999993</v>
      </c>
      <c r="AY221" s="75">
        <v>8508.2000000000007</v>
      </c>
      <c r="AZ221" s="75">
        <v>8508.2000000000007</v>
      </c>
      <c r="BA221" s="75">
        <v>8508.2000000000007</v>
      </c>
      <c r="BB221" s="75">
        <v>9446.1999999999971</v>
      </c>
      <c r="BC221" s="75">
        <v>17588.669999999998</v>
      </c>
      <c r="BD221" s="75">
        <v>10026.799999999997</v>
      </c>
      <c r="BE221" s="75">
        <v>11736.91</v>
      </c>
      <c r="BF221" s="75">
        <v>15956.676000000003</v>
      </c>
      <c r="BG221" s="75">
        <v>11185.54</v>
      </c>
    </row>
    <row r="222" spans="1:59" x14ac:dyDescent="0.2">
      <c r="F222" s="2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</row>
    <row r="223" spans="1:59" x14ac:dyDescent="0.2">
      <c r="A223" s="29"/>
      <c r="B223" s="30"/>
      <c r="C223" s="30"/>
      <c r="D223" s="25"/>
      <c r="E223" s="25"/>
      <c r="F223" s="31" t="s">
        <v>23</v>
      </c>
      <c r="G223" s="77">
        <f>SUM(G211+G215+G216+G220+G221)</f>
        <v>569696.59703541419</v>
      </c>
      <c r="H223" s="77">
        <f>SUM(H211+H215+H216+H220+H221)</f>
        <v>658292.27012914035</v>
      </c>
      <c r="I223" s="77">
        <f t="shared" ref="I223:BG223" si="1094">SUM(I211+I215+I216+I220+I221)</f>
        <v>647753.21749061777</v>
      </c>
      <c r="J223" s="77">
        <f t="shared" si="1094"/>
        <v>793967.6650981541</v>
      </c>
      <c r="K223" s="77">
        <f t="shared" si="1094"/>
        <v>931631.71847585123</v>
      </c>
      <c r="L223" s="77">
        <f t="shared" si="1094"/>
        <v>853074.0859992546</v>
      </c>
      <c r="M223" s="77">
        <f t="shared" si="1094"/>
        <v>681410.26044525544</v>
      </c>
      <c r="N223" s="77">
        <f t="shared" si="1094"/>
        <v>990930.92373865575</v>
      </c>
      <c r="O223" s="77">
        <f t="shared" si="1094"/>
        <v>873835.48354797624</v>
      </c>
      <c r="P223" s="77">
        <f t="shared" si="1094"/>
        <v>801663.87610460015</v>
      </c>
      <c r="Q223" s="77">
        <f t="shared" si="1094"/>
        <v>860222.69629219687</v>
      </c>
      <c r="R223" s="77">
        <f t="shared" si="1094"/>
        <v>911413.73352125008</v>
      </c>
      <c r="S223" s="77">
        <f t="shared" si="1094"/>
        <v>703262.74504413654</v>
      </c>
      <c r="T223" s="77">
        <f t="shared" si="1094"/>
        <v>722854.35654633597</v>
      </c>
      <c r="U223" s="77">
        <f t="shared" si="1094"/>
        <v>800482.10928691004</v>
      </c>
      <c r="V223" s="77">
        <f t="shared" si="1094"/>
        <v>836144.73064900027</v>
      </c>
      <c r="W223" s="77">
        <f t="shared" si="1094"/>
        <v>721585.91915799992</v>
      </c>
      <c r="X223" s="77">
        <f t="shared" si="1094"/>
        <v>895039.91651899985</v>
      </c>
      <c r="Y223" s="77">
        <f t="shared" si="1094"/>
        <v>963610.60360100004</v>
      </c>
      <c r="Z223" s="77">
        <f t="shared" si="1094"/>
        <v>869812.71283799992</v>
      </c>
      <c r="AA223" s="77">
        <f t="shared" si="1094"/>
        <v>938505.12677040324</v>
      </c>
      <c r="AB223" s="77">
        <f t="shared" si="1094"/>
        <v>921050.17924441444</v>
      </c>
      <c r="AC223" s="77">
        <f t="shared" si="1094"/>
        <v>1040033.9354453251</v>
      </c>
      <c r="AD223" s="77">
        <f t="shared" si="1094"/>
        <v>959135.72884313518</v>
      </c>
      <c r="AE223" s="77">
        <f t="shared" si="1094"/>
        <v>847922.49624405871</v>
      </c>
      <c r="AF223" s="77">
        <f t="shared" si="1094"/>
        <v>917309.93369326508</v>
      </c>
      <c r="AG223" s="77">
        <f t="shared" si="1094"/>
        <v>994411.00228313846</v>
      </c>
      <c r="AH223" s="77">
        <f t="shared" si="1094"/>
        <v>869645.1369846717</v>
      </c>
      <c r="AI223" s="77">
        <f t="shared" si="1094"/>
        <v>822372.62521621585</v>
      </c>
      <c r="AJ223" s="77">
        <f t="shared" si="1094"/>
        <v>1029923.4588115228</v>
      </c>
      <c r="AK223" s="77">
        <f t="shared" si="1094"/>
        <v>1148542.3107594494</v>
      </c>
      <c r="AL223" s="77">
        <f t="shared" si="1094"/>
        <v>778899.54422298132</v>
      </c>
      <c r="AM223" s="77">
        <f t="shared" si="1094"/>
        <v>902014.43690742785</v>
      </c>
      <c r="AN223" s="77">
        <f t="shared" si="1094"/>
        <v>950835.25925233902</v>
      </c>
      <c r="AO223" s="77">
        <f t="shared" si="1094"/>
        <v>1003591.3100572997</v>
      </c>
      <c r="AP223" s="77">
        <f t="shared" si="1094"/>
        <v>1093566.8514384497</v>
      </c>
      <c r="AQ223" s="77">
        <f t="shared" si="1094"/>
        <v>998799.18573869695</v>
      </c>
      <c r="AR223" s="77">
        <f t="shared" si="1094"/>
        <v>1196289.3604128871</v>
      </c>
      <c r="AS223" s="77">
        <f t="shared" si="1094"/>
        <v>1016391.1910291193</v>
      </c>
      <c r="AT223" s="77">
        <f t="shared" si="1094"/>
        <v>913802.94952832069</v>
      </c>
      <c r="AU223" s="77">
        <f t="shared" si="1094"/>
        <v>1133469.564293995</v>
      </c>
      <c r="AV223" s="77">
        <f t="shared" si="1094"/>
        <v>1023591.5801420496</v>
      </c>
      <c r="AW223" s="77">
        <f t="shared" si="1094"/>
        <v>827969.80018569075</v>
      </c>
      <c r="AX223" s="77">
        <f t="shared" si="1094"/>
        <v>907320.08058930514</v>
      </c>
      <c r="AY223" s="77">
        <f t="shared" si="1094"/>
        <v>753096.53861462884</v>
      </c>
      <c r="AZ223" s="77">
        <f t="shared" si="1094"/>
        <v>940658.89598561544</v>
      </c>
      <c r="BA223" s="77">
        <f t="shared" si="1094"/>
        <v>1070187.6975335961</v>
      </c>
      <c r="BB223" s="77">
        <f t="shared" si="1094"/>
        <v>927124.69000765483</v>
      </c>
      <c r="BC223" s="77">
        <f t="shared" si="1094"/>
        <v>1109247.7839477926</v>
      </c>
      <c r="BD223" s="77">
        <f t="shared" si="1094"/>
        <v>973158.77427728439</v>
      </c>
      <c r="BE223" s="77">
        <f t="shared" si="1094"/>
        <v>834432.29801659647</v>
      </c>
      <c r="BF223" s="77">
        <f t="shared" si="1094"/>
        <v>893633.69570199994</v>
      </c>
      <c r="BG223" s="77">
        <f t="shared" si="1094"/>
        <v>1000987.5854600683</v>
      </c>
    </row>
    <row r="224" spans="1:59" ht="13.5" thickBot="1" x14ac:dyDescent="0.25">
      <c r="A224" s="48"/>
      <c r="B224" s="48"/>
      <c r="C224" s="48"/>
      <c r="D224" s="49"/>
      <c r="E224" s="49"/>
      <c r="F224" s="49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</row>
    <row r="225" spans="1:59" ht="14.25" thickTop="1" thickBot="1" x14ac:dyDescent="0.25">
      <c r="A225" s="41" t="s">
        <v>71</v>
      </c>
      <c r="B225" s="42"/>
      <c r="C225" s="42"/>
      <c r="D225" s="45"/>
      <c r="E225" s="109"/>
      <c r="F225" s="43" t="s">
        <v>21</v>
      </c>
      <c r="G225" s="83">
        <v>-4573.01</v>
      </c>
      <c r="H225" s="83">
        <v>-3458.97</v>
      </c>
      <c r="I225" s="83">
        <v>-8963.39</v>
      </c>
      <c r="J225" s="83">
        <v>-121375.2</v>
      </c>
      <c r="K225" s="83">
        <v>-145223.23000000001</v>
      </c>
      <c r="L225" s="83">
        <v>-143341.62000000002</v>
      </c>
      <c r="M225" s="83">
        <v>-62687.939999999995</v>
      </c>
      <c r="N225" s="83">
        <v>-128319.84999999998</v>
      </c>
      <c r="O225" s="83">
        <v>-132462.97</v>
      </c>
      <c r="P225" s="83">
        <v>-138160.66</v>
      </c>
      <c r="Q225" s="83">
        <v>-136727.13</v>
      </c>
      <c r="R225" s="83">
        <v>-151770.74</v>
      </c>
      <c r="S225" s="83">
        <v>-132302.19</v>
      </c>
      <c r="T225" s="83">
        <v>-145192.37</v>
      </c>
      <c r="U225" s="83">
        <v>-137300.26</v>
      </c>
      <c r="V225" s="83">
        <v>-147420.62</v>
      </c>
      <c r="W225" s="83">
        <v>-148237.46999999997</v>
      </c>
      <c r="X225" s="83">
        <v>-166569.60999999999</v>
      </c>
      <c r="Y225" s="83">
        <v>-181598.89</v>
      </c>
      <c r="Z225" s="83">
        <v>-173671.23</v>
      </c>
      <c r="AA225" s="83">
        <v>-182219.87</v>
      </c>
      <c r="AB225" s="83">
        <v>-169988.7</v>
      </c>
      <c r="AC225" s="83">
        <v>-168673.28999999998</v>
      </c>
      <c r="AD225" s="83">
        <v>-201396.84000000003</v>
      </c>
      <c r="AE225" s="83">
        <v>-198037.15999999997</v>
      </c>
      <c r="AF225" s="83">
        <v>-230023.91000000003</v>
      </c>
      <c r="AG225" s="83">
        <v>-186092.72</v>
      </c>
      <c r="AH225" s="83">
        <v>-229108.71000000002</v>
      </c>
      <c r="AI225" s="83">
        <v>-200778.26000000007</v>
      </c>
      <c r="AJ225" s="83">
        <v>-244215.4737190083</v>
      </c>
      <c r="AK225" s="83">
        <v>-240384.5</v>
      </c>
      <c r="AL225" s="83">
        <v>-110469.94999999998</v>
      </c>
      <c r="AM225" s="83">
        <v>-176151.81495867769</v>
      </c>
      <c r="AN225" s="83">
        <v>-223659.53214876034</v>
      </c>
      <c r="AO225" s="83">
        <v>-212606.53553719004</v>
      </c>
      <c r="AP225" s="83">
        <v>-224554.14841322316</v>
      </c>
      <c r="AQ225" s="83">
        <v>-228640.18633057846</v>
      </c>
      <c r="AR225" s="83">
        <v>-246564.65542148758</v>
      </c>
      <c r="AS225" s="83">
        <v>-217597.35099669424</v>
      </c>
      <c r="AT225" s="83">
        <v>-228372.99372066121</v>
      </c>
      <c r="AU225" s="83">
        <v>-298669.47443801642</v>
      </c>
      <c r="AV225" s="83">
        <v>-296300.18949098617</v>
      </c>
      <c r="AW225" s="83">
        <v>-174754.13089148502</v>
      </c>
      <c r="AX225" s="83">
        <v>-261026.14463497096</v>
      </c>
      <c r="AY225" s="83">
        <v>-238077.33400826447</v>
      </c>
      <c r="AZ225" s="83">
        <v>-260973.47300826447</v>
      </c>
      <c r="BA225" s="83">
        <v>-276923.80000000005</v>
      </c>
      <c r="BB225" s="83">
        <v>-210780.20066115697</v>
      </c>
      <c r="BC225" s="83">
        <v>-265513.65066115698</v>
      </c>
      <c r="BD225" s="83">
        <v>-273166.29086115706</v>
      </c>
      <c r="BE225" s="83">
        <v>-117602.26066115704</v>
      </c>
      <c r="BF225" s="83">
        <v>-188365.49356115703</v>
      </c>
      <c r="BG225" s="83">
        <v>-236480.10802115701</v>
      </c>
    </row>
    <row r="226" spans="1:59" ht="13.5" thickTop="1" x14ac:dyDescent="0.2"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</row>
    <row r="227" spans="1:59" x14ac:dyDescent="0.2">
      <c r="B227" s="25"/>
      <c r="D227" s="11" t="s">
        <v>5</v>
      </c>
      <c r="F227" s="26" t="s">
        <v>6</v>
      </c>
      <c r="G227" s="75">
        <v>0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  <c r="P227" s="75">
        <v>0</v>
      </c>
      <c r="Q227" s="75">
        <v>0</v>
      </c>
      <c r="R227" s="75">
        <v>0</v>
      </c>
      <c r="S227" s="75">
        <v>0</v>
      </c>
      <c r="T227" s="75">
        <v>0</v>
      </c>
      <c r="U227" s="75">
        <v>0</v>
      </c>
      <c r="V227" s="75">
        <v>0</v>
      </c>
      <c r="W227" s="75">
        <v>0</v>
      </c>
      <c r="X227" s="75">
        <v>0</v>
      </c>
      <c r="Y227" s="75">
        <v>0</v>
      </c>
      <c r="Z227" s="75">
        <v>0</v>
      </c>
      <c r="AA227" s="75">
        <v>0</v>
      </c>
      <c r="AB227" s="75">
        <v>0</v>
      </c>
      <c r="AC227" s="75">
        <v>0</v>
      </c>
      <c r="AD227" s="75">
        <v>0</v>
      </c>
      <c r="AE227" s="75">
        <v>0</v>
      </c>
      <c r="AF227" s="75">
        <v>0</v>
      </c>
      <c r="AG227" s="75">
        <v>0</v>
      </c>
      <c r="AH227" s="75">
        <v>0</v>
      </c>
      <c r="AI227" s="75">
        <v>0</v>
      </c>
      <c r="AJ227" s="75">
        <v>0</v>
      </c>
      <c r="AK227" s="75">
        <v>0</v>
      </c>
      <c r="AL227" s="75">
        <v>0</v>
      </c>
      <c r="AM227" s="75">
        <v>0</v>
      </c>
      <c r="AN227" s="75">
        <v>0</v>
      </c>
      <c r="AO227" s="75">
        <v>0</v>
      </c>
      <c r="AP227" s="75">
        <v>0</v>
      </c>
      <c r="AQ227" s="75">
        <v>0</v>
      </c>
      <c r="AR227" s="75">
        <v>0</v>
      </c>
      <c r="AS227" s="75">
        <v>0</v>
      </c>
      <c r="AT227" s="75">
        <v>0</v>
      </c>
      <c r="AU227" s="75">
        <v>0</v>
      </c>
      <c r="AV227" s="75">
        <v>0</v>
      </c>
      <c r="AW227" s="75">
        <v>0</v>
      </c>
      <c r="AX227" s="75">
        <v>0</v>
      </c>
      <c r="AY227" s="75">
        <v>0</v>
      </c>
      <c r="AZ227" s="75">
        <v>0</v>
      </c>
      <c r="BA227" s="75">
        <v>0</v>
      </c>
      <c r="BB227" s="75">
        <v>0</v>
      </c>
      <c r="BC227" s="75">
        <v>0</v>
      </c>
      <c r="BD227" s="75">
        <v>0</v>
      </c>
      <c r="BE227" s="75">
        <v>0</v>
      </c>
      <c r="BF227" s="75">
        <v>0</v>
      </c>
      <c r="BG227" s="75">
        <v>0</v>
      </c>
    </row>
    <row r="228" spans="1:59" x14ac:dyDescent="0.2">
      <c r="D228" s="11" t="s">
        <v>7</v>
      </c>
      <c r="F228" s="26" t="s">
        <v>8</v>
      </c>
      <c r="G228" s="76">
        <v>0</v>
      </c>
      <c r="H228" s="76">
        <v>0</v>
      </c>
      <c r="I228" s="76">
        <v>0</v>
      </c>
      <c r="J228" s="76">
        <v>0</v>
      </c>
      <c r="K228" s="76">
        <v>0</v>
      </c>
      <c r="L228" s="76">
        <v>0</v>
      </c>
      <c r="M228" s="76">
        <v>0</v>
      </c>
      <c r="N228" s="76">
        <v>0</v>
      </c>
      <c r="O228" s="76">
        <v>0</v>
      </c>
      <c r="P228" s="76">
        <v>0</v>
      </c>
      <c r="Q228" s="76">
        <v>0</v>
      </c>
      <c r="R228" s="76">
        <v>0</v>
      </c>
      <c r="S228" s="76">
        <v>0</v>
      </c>
      <c r="T228" s="76">
        <v>0</v>
      </c>
      <c r="U228" s="76">
        <v>0</v>
      </c>
      <c r="V228" s="76">
        <v>0</v>
      </c>
      <c r="W228" s="76">
        <v>0</v>
      </c>
      <c r="X228" s="76">
        <v>0</v>
      </c>
      <c r="Y228" s="76">
        <v>0</v>
      </c>
      <c r="Z228" s="76">
        <v>0</v>
      </c>
      <c r="AA228" s="76">
        <v>0</v>
      </c>
      <c r="AB228" s="76">
        <v>0</v>
      </c>
      <c r="AC228" s="76">
        <v>0</v>
      </c>
      <c r="AD228" s="76">
        <v>0</v>
      </c>
      <c r="AE228" s="76">
        <v>0</v>
      </c>
      <c r="AF228" s="76">
        <v>0</v>
      </c>
      <c r="AG228" s="76">
        <v>0</v>
      </c>
      <c r="AH228" s="76">
        <v>0</v>
      </c>
      <c r="AI228" s="76">
        <v>0</v>
      </c>
      <c r="AJ228" s="76">
        <v>0</v>
      </c>
      <c r="AK228" s="76">
        <v>0</v>
      </c>
      <c r="AL228" s="76">
        <v>0</v>
      </c>
      <c r="AM228" s="76">
        <v>0</v>
      </c>
      <c r="AN228" s="76">
        <v>0</v>
      </c>
      <c r="AO228" s="76">
        <v>0</v>
      </c>
      <c r="AP228" s="76">
        <v>0</v>
      </c>
      <c r="AQ228" s="76">
        <v>0</v>
      </c>
      <c r="AR228" s="76">
        <v>0</v>
      </c>
      <c r="AS228" s="76">
        <v>0</v>
      </c>
      <c r="AT228" s="76">
        <v>0</v>
      </c>
      <c r="AU228" s="76">
        <v>0</v>
      </c>
      <c r="AV228" s="76">
        <v>0</v>
      </c>
      <c r="AW228" s="76">
        <v>0</v>
      </c>
      <c r="AX228" s="76">
        <v>0</v>
      </c>
      <c r="AY228" s="76">
        <v>0</v>
      </c>
      <c r="AZ228" s="76">
        <v>0</v>
      </c>
      <c r="BA228" s="76">
        <v>0</v>
      </c>
      <c r="BB228" s="76">
        <v>0</v>
      </c>
      <c r="BC228" s="76">
        <v>0</v>
      </c>
      <c r="BD228" s="76">
        <v>0</v>
      </c>
      <c r="BE228" s="76">
        <v>0</v>
      </c>
      <c r="BF228" s="76">
        <v>0</v>
      </c>
      <c r="BG228" s="76">
        <v>0</v>
      </c>
    </row>
    <row r="229" spans="1:59" x14ac:dyDescent="0.2">
      <c r="F229" s="26" t="s">
        <v>9</v>
      </c>
      <c r="G229" s="76">
        <v>-1.01</v>
      </c>
      <c r="H229" s="76">
        <v>-381.96999999999997</v>
      </c>
      <c r="I229" s="76">
        <v>-427.39</v>
      </c>
      <c r="J229" s="76">
        <v>0</v>
      </c>
      <c r="K229" s="76">
        <v>-1753.83</v>
      </c>
      <c r="L229" s="76">
        <v>-1163.6999999999998</v>
      </c>
      <c r="M229" s="76">
        <v>-1018.63</v>
      </c>
      <c r="N229" s="76">
        <v>-1807.6799999999998</v>
      </c>
      <c r="O229" s="76">
        <v>-1992.08</v>
      </c>
      <c r="P229" s="76">
        <v>-1919.43</v>
      </c>
      <c r="Q229" s="76">
        <v>-632.55999999999995</v>
      </c>
      <c r="R229" s="76">
        <v>-3149.93</v>
      </c>
      <c r="S229" s="76">
        <v>-3340.41</v>
      </c>
      <c r="T229" s="76">
        <v>-2336.33</v>
      </c>
      <c r="U229" s="76">
        <v>-3042.94</v>
      </c>
      <c r="V229" s="76">
        <v>-3863.11</v>
      </c>
      <c r="W229" s="76">
        <v>-2089.5500000000002</v>
      </c>
      <c r="X229" s="76">
        <v>-5384.1999999999989</v>
      </c>
      <c r="Y229" s="76">
        <v>-3414.4599999999996</v>
      </c>
      <c r="Z229" s="76">
        <v>-2937.86</v>
      </c>
      <c r="AA229" s="76">
        <v>-3997.8699999999994</v>
      </c>
      <c r="AB229" s="76">
        <v>-3095.11</v>
      </c>
      <c r="AC229" s="76">
        <v>-3558.69</v>
      </c>
      <c r="AD229" s="76">
        <v>-3517.19</v>
      </c>
      <c r="AE229" s="76">
        <v>-3733.75</v>
      </c>
      <c r="AF229" s="76">
        <v>-2213.41</v>
      </c>
      <c r="AG229" s="76">
        <v>-3250.8199999999997</v>
      </c>
      <c r="AH229" s="76">
        <v>-4966.96</v>
      </c>
      <c r="AI229" s="76">
        <v>-2583.42</v>
      </c>
      <c r="AJ229" s="76">
        <v>-1980.63</v>
      </c>
      <c r="AK229" s="76">
        <v>-2088.04</v>
      </c>
      <c r="AL229" s="76">
        <v>-993.65</v>
      </c>
      <c r="AM229" s="76">
        <v>-3019.0400000000004</v>
      </c>
      <c r="AN229" s="76">
        <v>-2304.4299999999998</v>
      </c>
      <c r="AO229" s="76">
        <v>-2811.61</v>
      </c>
      <c r="AP229" s="76">
        <v>-2790.9380000000001</v>
      </c>
      <c r="AQ229" s="76">
        <v>-1795.9459999999999</v>
      </c>
      <c r="AR229" s="76">
        <v>-2743.09</v>
      </c>
      <c r="AS229" s="76">
        <v>-2994.6886</v>
      </c>
      <c r="AT229" s="76">
        <v>-2878.136</v>
      </c>
      <c r="AU229" s="76">
        <v>-5358.1489999999994</v>
      </c>
      <c r="AV229" s="1">
        <v>-1966.5173587546947</v>
      </c>
      <c r="AW229" s="76">
        <v>-2378.0131559478577</v>
      </c>
      <c r="AX229" s="76">
        <v>-2278.346634970962</v>
      </c>
      <c r="AY229" s="76">
        <v>-2138.6289999999999</v>
      </c>
      <c r="AZ229" s="76">
        <v>-3288.0809999999997</v>
      </c>
      <c r="BA229" s="76">
        <v>-3312.1079999999997</v>
      </c>
      <c r="BB229" s="76">
        <v>-374.90000000000003</v>
      </c>
      <c r="BC229" s="76">
        <v>-163.85000000000002</v>
      </c>
      <c r="BD229" s="76">
        <v>-124.46000000000001</v>
      </c>
      <c r="BE229" s="76">
        <v>0</v>
      </c>
      <c r="BF229" s="76">
        <v>-1308.4554000000003</v>
      </c>
      <c r="BG229" s="76">
        <v>-450.45736000000005</v>
      </c>
    </row>
    <row r="230" spans="1:59" x14ac:dyDescent="0.2">
      <c r="D230" s="12"/>
      <c r="F230" s="26" t="s">
        <v>6</v>
      </c>
      <c r="G230" s="76">
        <v>0</v>
      </c>
      <c r="H230" s="76">
        <v>0</v>
      </c>
      <c r="I230" s="76">
        <v>-2200</v>
      </c>
      <c r="J230" s="76">
        <v>-117441.2</v>
      </c>
      <c r="K230" s="76">
        <v>-137381.40000000002</v>
      </c>
      <c r="L230" s="76">
        <v>-137177.92000000001</v>
      </c>
      <c r="M230" s="76">
        <v>-60669.31</v>
      </c>
      <c r="N230" s="76">
        <v>-121681.16999999998</v>
      </c>
      <c r="O230" s="76">
        <v>-125278.89</v>
      </c>
      <c r="P230" s="76">
        <v>-130663.23</v>
      </c>
      <c r="Q230" s="76">
        <v>-130377.57</v>
      </c>
      <c r="R230" s="76">
        <v>-142638.81</v>
      </c>
      <c r="S230" s="76">
        <v>-123822.78</v>
      </c>
      <c r="T230" s="76">
        <v>-136773.04</v>
      </c>
      <c r="U230" s="76">
        <v>-128109.32</v>
      </c>
      <c r="V230" s="76">
        <v>-137832.51</v>
      </c>
      <c r="W230" s="76">
        <v>-139992.91999999998</v>
      </c>
      <c r="X230" s="76">
        <v>-155039.40999999997</v>
      </c>
      <c r="Y230" s="76">
        <v>-174467.43000000002</v>
      </c>
      <c r="Z230" s="76">
        <v>-167399.37000000002</v>
      </c>
      <c r="AA230" s="76">
        <v>-174610</v>
      </c>
      <c r="AB230" s="76">
        <v>-161568.59000000003</v>
      </c>
      <c r="AC230" s="76">
        <v>-158605.59999999998</v>
      </c>
      <c r="AD230" s="76">
        <v>-193078.65000000002</v>
      </c>
      <c r="AE230" s="76">
        <v>-187281.40999999997</v>
      </c>
      <c r="AF230" s="76">
        <v>-223268.50000000003</v>
      </c>
      <c r="AG230" s="76">
        <v>-177399.9</v>
      </c>
      <c r="AH230" s="76">
        <v>-217222.75000000003</v>
      </c>
      <c r="AI230" s="76">
        <v>-191498.84000000005</v>
      </c>
      <c r="AJ230" s="76">
        <v>-238821.29000000004</v>
      </c>
      <c r="AK230" s="76">
        <v>-232555.46</v>
      </c>
      <c r="AL230" s="76">
        <v>-103322.29999999999</v>
      </c>
      <c r="AM230" s="76">
        <v>-170421.37</v>
      </c>
      <c r="AN230" s="76">
        <v>-218924.16</v>
      </c>
      <c r="AO230" s="76">
        <v>-204483.18999999997</v>
      </c>
      <c r="AP230" s="76">
        <v>-216717.26</v>
      </c>
      <c r="AQ230" s="76">
        <v>-222375.47999999995</v>
      </c>
      <c r="AR230" s="76">
        <v>-238501.89599999998</v>
      </c>
      <c r="AS230" s="76">
        <v>-210344.15000000002</v>
      </c>
      <c r="AT230" s="76">
        <v>-220165.86598512402</v>
      </c>
      <c r="AU230" s="76">
        <v>-288644.21799999994</v>
      </c>
      <c r="AV230" s="76">
        <v>-289234.16800000006</v>
      </c>
      <c r="AW230" s="76">
        <v>-166735.12599999999</v>
      </c>
      <c r="AX230" s="76">
        <v>-255631.79800000001</v>
      </c>
      <c r="AY230" s="76">
        <v>-231168.18600000002</v>
      </c>
      <c r="AZ230" s="76">
        <v>-252914.87299999999</v>
      </c>
      <c r="BA230" s="76">
        <v>-268686.69200000004</v>
      </c>
      <c r="BB230" s="76">
        <v>-205715.57999999996</v>
      </c>
      <c r="BC230" s="76">
        <v>-260660.07999999996</v>
      </c>
      <c r="BD230" s="76">
        <v>-268352.1102</v>
      </c>
      <c r="BE230" s="76">
        <v>-112912.54000000001</v>
      </c>
      <c r="BF230" s="76">
        <v>-182367.3175</v>
      </c>
      <c r="BG230" s="76">
        <v>-231339.93</v>
      </c>
    </row>
    <row r="231" spans="1:59" x14ac:dyDescent="0.2">
      <c r="B231" s="12"/>
      <c r="E231" s="27"/>
      <c r="F231" s="13" t="s">
        <v>10</v>
      </c>
      <c r="G231" s="75">
        <f>SUM(G228:G230)</f>
        <v>-1.01</v>
      </c>
      <c r="H231" s="75">
        <f t="shared" ref="H231" si="1095">SUM(H228:H230)</f>
        <v>-381.96999999999997</v>
      </c>
      <c r="I231" s="75">
        <f t="shared" ref="I231" si="1096">SUM(I228:I230)</f>
        <v>-2627.39</v>
      </c>
      <c r="J231" s="75">
        <f t="shared" ref="J231" si="1097">SUM(J228:J230)</f>
        <v>-117441.2</v>
      </c>
      <c r="K231" s="75">
        <f t="shared" ref="K231" si="1098">SUM(K228:K230)</f>
        <v>-139135.23000000001</v>
      </c>
      <c r="L231" s="75">
        <f t="shared" ref="L231" si="1099">SUM(L228:L230)</f>
        <v>-138341.62000000002</v>
      </c>
      <c r="M231" s="75">
        <f t="shared" ref="M231" si="1100">SUM(M228:M230)</f>
        <v>-61687.939999999995</v>
      </c>
      <c r="N231" s="75">
        <f t="shared" ref="N231" si="1101">SUM(N228:N230)</f>
        <v>-123488.84999999998</v>
      </c>
      <c r="O231" s="75">
        <f t="shared" ref="O231" si="1102">SUM(O228:O230)</f>
        <v>-127270.97</v>
      </c>
      <c r="P231" s="75">
        <f t="shared" ref="P231" si="1103">SUM(P228:P230)</f>
        <v>-132582.66</v>
      </c>
      <c r="Q231" s="75">
        <f t="shared" ref="Q231" si="1104">SUM(Q228:Q230)</f>
        <v>-131010.13</v>
      </c>
      <c r="R231" s="75">
        <f t="shared" ref="R231" si="1105">SUM(R228:R230)</f>
        <v>-145788.74</v>
      </c>
      <c r="S231" s="75">
        <f t="shared" ref="S231" si="1106">SUM(S228:S230)</f>
        <v>-127163.19</v>
      </c>
      <c r="T231" s="75">
        <f t="shared" ref="T231" si="1107">SUM(T228:T230)</f>
        <v>-139109.37</v>
      </c>
      <c r="U231" s="75">
        <f t="shared" ref="U231" si="1108">SUM(U228:U230)</f>
        <v>-131152.26</v>
      </c>
      <c r="V231" s="75">
        <f t="shared" ref="V231" si="1109">SUM(V228:V230)</f>
        <v>-141695.62</v>
      </c>
      <c r="W231" s="75">
        <f t="shared" ref="W231" si="1110">SUM(W228:W230)</f>
        <v>-142082.46999999997</v>
      </c>
      <c r="X231" s="75">
        <f t="shared" ref="X231" si="1111">SUM(X228:X230)</f>
        <v>-160423.60999999999</v>
      </c>
      <c r="Y231" s="75">
        <f t="shared" ref="Y231" si="1112">SUM(Y228:Y230)</f>
        <v>-177881.89</v>
      </c>
      <c r="Z231" s="75">
        <f t="shared" ref="Z231" si="1113">SUM(Z228:Z230)</f>
        <v>-170337.23</v>
      </c>
      <c r="AA231" s="75">
        <f t="shared" ref="AA231" si="1114">SUM(AA228:AA230)</f>
        <v>-178607.87</v>
      </c>
      <c r="AB231" s="75">
        <f t="shared" ref="AB231" si="1115">SUM(AB228:AB230)</f>
        <v>-164663.70000000001</v>
      </c>
      <c r="AC231" s="75">
        <f t="shared" ref="AC231" si="1116">SUM(AC228:AC230)</f>
        <v>-162164.28999999998</v>
      </c>
      <c r="AD231" s="75">
        <f t="shared" ref="AD231" si="1117">SUM(AD228:AD230)</f>
        <v>-196595.84000000003</v>
      </c>
      <c r="AE231" s="75">
        <f t="shared" ref="AE231" si="1118">SUM(AE228:AE230)</f>
        <v>-191015.15999999997</v>
      </c>
      <c r="AF231" s="75">
        <f t="shared" ref="AF231" si="1119">SUM(AF228:AF230)</f>
        <v>-225481.91000000003</v>
      </c>
      <c r="AG231" s="75">
        <f t="shared" ref="AG231" si="1120">SUM(AG228:AG230)</f>
        <v>-180650.72</v>
      </c>
      <c r="AH231" s="75">
        <f t="shared" ref="AH231" si="1121">SUM(AH228:AH230)</f>
        <v>-222189.71000000002</v>
      </c>
      <c r="AI231" s="75">
        <f t="shared" ref="AI231" si="1122">SUM(AI228:AI230)</f>
        <v>-194082.26000000007</v>
      </c>
      <c r="AJ231" s="75">
        <f t="shared" ref="AJ231" si="1123">SUM(AJ228:AJ230)</f>
        <v>-240801.92000000004</v>
      </c>
      <c r="AK231" s="75">
        <f t="shared" ref="AK231" si="1124">SUM(AK228:AK230)</f>
        <v>-234643.5</v>
      </c>
      <c r="AL231" s="75">
        <f t="shared" ref="AL231" si="1125">SUM(AL228:AL230)</f>
        <v>-104315.94999999998</v>
      </c>
      <c r="AM231" s="75">
        <f t="shared" ref="AM231" si="1126">SUM(AM228:AM230)</f>
        <v>-173440.41</v>
      </c>
      <c r="AN231" s="75">
        <f t="shared" ref="AN231" si="1127">SUM(AN228:AN230)</f>
        <v>-221228.59</v>
      </c>
      <c r="AO231" s="75">
        <f t="shared" ref="AO231" si="1128">SUM(AO228:AO230)</f>
        <v>-207294.79999999996</v>
      </c>
      <c r="AP231" s="75">
        <f t="shared" ref="AP231" si="1129">SUM(AP228:AP230)</f>
        <v>-219508.198</v>
      </c>
      <c r="AQ231" s="75">
        <f t="shared" ref="AQ231" si="1130">SUM(AQ228:AQ230)</f>
        <v>-224171.42599999995</v>
      </c>
      <c r="AR231" s="75">
        <f t="shared" ref="AR231" si="1131">SUM(AR228:AR230)</f>
        <v>-241244.98599999998</v>
      </c>
      <c r="AS231" s="75">
        <f t="shared" ref="AS231" si="1132">SUM(AS228:AS230)</f>
        <v>-213338.83860000002</v>
      </c>
      <c r="AT231" s="75">
        <f t="shared" ref="AT231" si="1133">SUM(AT228:AT230)</f>
        <v>-223044.00198512402</v>
      </c>
      <c r="AU231" s="75">
        <f t="shared" ref="AU231" si="1134">SUM(AU228:AU230)</f>
        <v>-294002.36699999991</v>
      </c>
      <c r="AV231" s="75">
        <f t="shared" ref="AV231" si="1135">SUM(AV228:AV230)</f>
        <v>-291200.68535875477</v>
      </c>
      <c r="AW231" s="75">
        <f t="shared" ref="AW231" si="1136">SUM(AW228:AW230)</f>
        <v>-169113.13915594784</v>
      </c>
      <c r="AX231" s="75">
        <f t="shared" ref="AX231" si="1137">SUM(AX228:AX230)</f>
        <v>-257910.14463497096</v>
      </c>
      <c r="AY231" s="75">
        <f t="shared" ref="AY231" si="1138">SUM(AY228:AY230)</f>
        <v>-233306.815</v>
      </c>
      <c r="AZ231" s="75">
        <f t="shared" ref="AZ231" si="1139">SUM(AZ228:AZ230)</f>
        <v>-256202.954</v>
      </c>
      <c r="BA231" s="75">
        <f t="shared" ref="BA231" si="1140">SUM(BA228:BA230)</f>
        <v>-271998.80000000005</v>
      </c>
      <c r="BB231" s="75">
        <f t="shared" ref="BB231" si="1141">SUM(BB228:BB230)</f>
        <v>-206090.47999999995</v>
      </c>
      <c r="BC231" s="75">
        <f t="shared" ref="BC231" si="1142">SUM(BC228:BC230)</f>
        <v>-260823.92999999996</v>
      </c>
      <c r="BD231" s="75">
        <f t="shared" ref="BD231" si="1143">SUM(BD228:BD230)</f>
        <v>-268476.57020000002</v>
      </c>
      <c r="BE231" s="75">
        <f t="shared" ref="BE231" si="1144">SUM(BE228:BE230)</f>
        <v>-112912.54000000001</v>
      </c>
      <c r="BF231" s="75">
        <f t="shared" ref="BF231" si="1145">SUM(BF228:BF230)</f>
        <v>-183675.77290000001</v>
      </c>
      <c r="BG231" s="75">
        <f t="shared" ref="BG231" si="1146">SUM(BG228:BG230)</f>
        <v>-231790.38735999999</v>
      </c>
    </row>
    <row r="232" spans="1:59" x14ac:dyDescent="0.2">
      <c r="B232" s="11" t="s">
        <v>44</v>
      </c>
      <c r="D232" s="11" t="s">
        <v>11</v>
      </c>
      <c r="F232" s="26" t="s">
        <v>6</v>
      </c>
      <c r="G232" s="75">
        <v>0</v>
      </c>
      <c r="H232" s="75">
        <v>0</v>
      </c>
      <c r="I232" s="75">
        <v>0</v>
      </c>
      <c r="J232" s="75">
        <v>0</v>
      </c>
      <c r="K232" s="75">
        <v>0</v>
      </c>
      <c r="L232" s="75">
        <v>0</v>
      </c>
      <c r="M232" s="75">
        <v>0</v>
      </c>
      <c r="N232" s="75">
        <v>0</v>
      </c>
      <c r="O232" s="75">
        <v>0</v>
      </c>
      <c r="P232" s="75">
        <v>0</v>
      </c>
      <c r="Q232" s="75">
        <v>0</v>
      </c>
      <c r="R232" s="75">
        <v>0</v>
      </c>
      <c r="S232" s="75">
        <v>0</v>
      </c>
      <c r="T232" s="75">
        <v>0</v>
      </c>
      <c r="U232" s="75">
        <v>0</v>
      </c>
      <c r="V232" s="75">
        <v>0</v>
      </c>
      <c r="W232" s="75">
        <v>0</v>
      </c>
      <c r="X232" s="75">
        <v>0</v>
      </c>
      <c r="Y232" s="75">
        <v>0</v>
      </c>
      <c r="Z232" s="75">
        <v>0</v>
      </c>
      <c r="AA232" s="75">
        <v>0</v>
      </c>
      <c r="AB232" s="75">
        <v>0</v>
      </c>
      <c r="AC232" s="75">
        <v>0</v>
      </c>
      <c r="AD232" s="75">
        <v>0</v>
      </c>
      <c r="AE232" s="75">
        <v>0</v>
      </c>
      <c r="AF232" s="75">
        <v>0</v>
      </c>
      <c r="AG232" s="75">
        <v>0</v>
      </c>
      <c r="AH232" s="75">
        <v>0</v>
      </c>
      <c r="AI232" s="75">
        <v>0</v>
      </c>
      <c r="AJ232" s="75">
        <v>0</v>
      </c>
      <c r="AK232" s="75">
        <v>0</v>
      </c>
      <c r="AL232" s="75">
        <v>0</v>
      </c>
      <c r="AM232" s="75">
        <v>0</v>
      </c>
      <c r="AN232" s="75">
        <v>0</v>
      </c>
      <c r="AO232" s="75">
        <v>0</v>
      </c>
      <c r="AP232" s="75">
        <v>0</v>
      </c>
      <c r="AQ232" s="75">
        <v>0</v>
      </c>
      <c r="AR232" s="75">
        <v>0</v>
      </c>
      <c r="AS232" s="75">
        <v>0</v>
      </c>
      <c r="AT232" s="75">
        <v>0</v>
      </c>
      <c r="AU232" s="75">
        <v>0</v>
      </c>
      <c r="AV232" s="75">
        <v>0</v>
      </c>
      <c r="AW232" s="75">
        <v>0</v>
      </c>
      <c r="AX232" s="75">
        <v>0</v>
      </c>
      <c r="AY232" s="75">
        <v>0</v>
      </c>
      <c r="AZ232" s="75">
        <v>0</v>
      </c>
      <c r="BA232" s="75">
        <v>0</v>
      </c>
      <c r="BB232" s="75">
        <v>0</v>
      </c>
      <c r="BC232" s="75">
        <v>0</v>
      </c>
      <c r="BD232" s="75">
        <v>0</v>
      </c>
      <c r="BE232" s="75">
        <v>0</v>
      </c>
      <c r="BF232" s="75">
        <v>0</v>
      </c>
      <c r="BG232" s="75">
        <v>0</v>
      </c>
    </row>
    <row r="233" spans="1:59" x14ac:dyDescent="0.2">
      <c r="D233" s="11" t="s">
        <v>12</v>
      </c>
      <c r="F233" s="26" t="s">
        <v>8</v>
      </c>
      <c r="G233" s="76">
        <v>0</v>
      </c>
      <c r="H233" s="76">
        <v>0</v>
      </c>
      <c r="I233" s="76">
        <v>0</v>
      </c>
      <c r="J233" s="76">
        <v>0</v>
      </c>
      <c r="K233" s="76">
        <v>0</v>
      </c>
      <c r="L233" s="76">
        <v>0</v>
      </c>
      <c r="M233" s="76">
        <v>0</v>
      </c>
      <c r="N233" s="76">
        <v>0</v>
      </c>
      <c r="O233" s="76">
        <v>0</v>
      </c>
      <c r="P233" s="76">
        <v>0</v>
      </c>
      <c r="Q233" s="76">
        <v>0</v>
      </c>
      <c r="R233" s="76">
        <v>0</v>
      </c>
      <c r="S233" s="76">
        <v>0</v>
      </c>
      <c r="T233" s="76">
        <v>0</v>
      </c>
      <c r="U233" s="76">
        <v>0</v>
      </c>
      <c r="V233" s="76">
        <v>0</v>
      </c>
      <c r="W233" s="76">
        <v>0</v>
      </c>
      <c r="X233" s="76">
        <v>0</v>
      </c>
      <c r="Y233" s="76">
        <v>0</v>
      </c>
      <c r="Z233" s="76">
        <v>0</v>
      </c>
      <c r="AA233" s="76">
        <v>0</v>
      </c>
      <c r="AB233" s="76">
        <v>0</v>
      </c>
      <c r="AC233" s="76">
        <v>0</v>
      </c>
      <c r="AD233" s="76">
        <v>0</v>
      </c>
      <c r="AE233" s="76">
        <v>0</v>
      </c>
      <c r="AF233" s="76">
        <v>0</v>
      </c>
      <c r="AG233" s="76">
        <v>0</v>
      </c>
      <c r="AH233" s="76">
        <v>0</v>
      </c>
      <c r="AI233" s="76">
        <v>0</v>
      </c>
      <c r="AJ233" s="76">
        <v>0</v>
      </c>
      <c r="AK233" s="76">
        <v>0</v>
      </c>
      <c r="AL233" s="76">
        <v>0</v>
      </c>
      <c r="AM233" s="76">
        <v>0</v>
      </c>
      <c r="AN233" s="76">
        <v>0</v>
      </c>
      <c r="AO233" s="76">
        <v>0</v>
      </c>
      <c r="AP233" s="76">
        <v>0</v>
      </c>
      <c r="AQ233" s="76">
        <v>0</v>
      </c>
      <c r="AR233" s="76">
        <v>0</v>
      </c>
      <c r="AS233" s="76">
        <v>0</v>
      </c>
      <c r="AT233" s="76">
        <v>0</v>
      </c>
      <c r="AU233" s="76">
        <v>0</v>
      </c>
      <c r="AV233" s="76">
        <v>0</v>
      </c>
      <c r="AW233" s="76">
        <v>0</v>
      </c>
      <c r="AX233" s="76">
        <v>0</v>
      </c>
      <c r="AY233" s="76">
        <v>0</v>
      </c>
      <c r="AZ233" s="76">
        <v>0</v>
      </c>
      <c r="BA233" s="76">
        <v>0</v>
      </c>
      <c r="BB233" s="76">
        <v>0</v>
      </c>
      <c r="BC233" s="76">
        <v>0</v>
      </c>
      <c r="BD233" s="76">
        <v>0</v>
      </c>
      <c r="BE233" s="76">
        <v>0</v>
      </c>
      <c r="BF233" s="76">
        <v>0</v>
      </c>
      <c r="BG233" s="76">
        <v>0</v>
      </c>
    </row>
    <row r="234" spans="1:59" x14ac:dyDescent="0.2">
      <c r="F234" s="26" t="s">
        <v>9</v>
      </c>
      <c r="G234" s="76">
        <v>0</v>
      </c>
      <c r="H234" s="76">
        <v>0</v>
      </c>
      <c r="I234" s="76">
        <v>0</v>
      </c>
      <c r="J234" s="76">
        <v>0</v>
      </c>
      <c r="K234" s="76">
        <v>0</v>
      </c>
      <c r="L234" s="76">
        <v>0</v>
      </c>
      <c r="M234" s="76">
        <v>0</v>
      </c>
      <c r="N234" s="76">
        <v>0</v>
      </c>
      <c r="O234" s="76">
        <v>0</v>
      </c>
      <c r="P234" s="76">
        <v>0</v>
      </c>
      <c r="Q234" s="76">
        <v>0</v>
      </c>
      <c r="R234" s="76">
        <v>0</v>
      </c>
      <c r="S234" s="76">
        <v>0</v>
      </c>
      <c r="T234" s="76">
        <v>0</v>
      </c>
      <c r="U234" s="76">
        <v>0</v>
      </c>
      <c r="V234" s="76">
        <v>0</v>
      </c>
      <c r="W234" s="76">
        <v>0</v>
      </c>
      <c r="X234" s="76">
        <v>0</v>
      </c>
      <c r="Y234" s="76">
        <v>0</v>
      </c>
      <c r="Z234" s="76">
        <v>0</v>
      </c>
      <c r="AA234" s="76">
        <v>0</v>
      </c>
      <c r="AB234" s="76">
        <v>0</v>
      </c>
      <c r="AC234" s="76">
        <v>0</v>
      </c>
      <c r="AD234" s="76">
        <v>0</v>
      </c>
      <c r="AE234" s="76">
        <v>0</v>
      </c>
      <c r="AF234" s="76">
        <v>0</v>
      </c>
      <c r="AG234" s="76">
        <v>0</v>
      </c>
      <c r="AH234" s="76">
        <v>0</v>
      </c>
      <c r="AI234" s="76">
        <v>0</v>
      </c>
      <c r="AJ234" s="76">
        <v>0</v>
      </c>
      <c r="AK234" s="76">
        <v>0</v>
      </c>
      <c r="AL234" s="76">
        <v>0</v>
      </c>
      <c r="AM234" s="76">
        <v>0</v>
      </c>
      <c r="AN234" s="76">
        <v>0</v>
      </c>
      <c r="AO234" s="76">
        <v>0</v>
      </c>
      <c r="AP234" s="76">
        <v>0</v>
      </c>
      <c r="AQ234" s="76">
        <v>0</v>
      </c>
      <c r="AR234" s="76">
        <v>0</v>
      </c>
      <c r="AS234" s="76">
        <v>0</v>
      </c>
      <c r="AT234" s="76">
        <v>0</v>
      </c>
      <c r="AU234" s="76">
        <v>0</v>
      </c>
      <c r="AV234" s="76">
        <v>0</v>
      </c>
      <c r="AW234" s="76">
        <v>0</v>
      </c>
      <c r="AX234" s="76">
        <v>0</v>
      </c>
      <c r="AY234" s="76">
        <v>0</v>
      </c>
      <c r="AZ234" s="76">
        <v>0</v>
      </c>
      <c r="BA234" s="76">
        <v>0</v>
      </c>
      <c r="BB234" s="76">
        <v>0</v>
      </c>
      <c r="BC234" s="76">
        <v>0</v>
      </c>
      <c r="BD234" s="76">
        <v>0</v>
      </c>
      <c r="BE234" s="76">
        <v>0</v>
      </c>
      <c r="BF234" s="76">
        <v>0</v>
      </c>
      <c r="BG234" s="76">
        <v>0</v>
      </c>
    </row>
    <row r="235" spans="1:59" x14ac:dyDescent="0.2">
      <c r="F235" s="26" t="s">
        <v>6</v>
      </c>
      <c r="G235" s="76">
        <v>-4572</v>
      </c>
      <c r="H235" s="76">
        <v>-3077</v>
      </c>
      <c r="I235" s="76">
        <v>-6336</v>
      </c>
      <c r="J235" s="76">
        <v>-3934</v>
      </c>
      <c r="K235" s="76">
        <v>-6088</v>
      </c>
      <c r="L235" s="76">
        <v>-4999.9999999999982</v>
      </c>
      <c r="M235" s="76">
        <v>-999.99999999999977</v>
      </c>
      <c r="N235" s="76">
        <v>-4831</v>
      </c>
      <c r="O235" s="76">
        <v>-5192</v>
      </c>
      <c r="P235" s="76">
        <v>-5578</v>
      </c>
      <c r="Q235" s="76">
        <v>-5716.9999999999991</v>
      </c>
      <c r="R235" s="76">
        <v>-5981.9999999999991</v>
      </c>
      <c r="S235" s="76">
        <v>-5139</v>
      </c>
      <c r="T235" s="76">
        <v>-6082.9999999999991</v>
      </c>
      <c r="U235" s="76">
        <v>-6147.9999999999991</v>
      </c>
      <c r="V235" s="76">
        <v>-5724.9999999999982</v>
      </c>
      <c r="W235" s="76">
        <v>-6154.9999999999991</v>
      </c>
      <c r="X235" s="76">
        <v>-6146</v>
      </c>
      <c r="Y235" s="76">
        <v>-3717</v>
      </c>
      <c r="Z235" s="76">
        <v>-3334</v>
      </c>
      <c r="AA235" s="76">
        <v>-3612</v>
      </c>
      <c r="AB235" s="76">
        <v>-5325</v>
      </c>
      <c r="AC235" s="76">
        <v>-6508.9999999999991</v>
      </c>
      <c r="AD235" s="76">
        <v>-4800.9999999999991</v>
      </c>
      <c r="AE235" s="76">
        <v>-7022</v>
      </c>
      <c r="AF235" s="76">
        <v>-4542</v>
      </c>
      <c r="AG235" s="76">
        <v>-5442</v>
      </c>
      <c r="AH235" s="76">
        <v>-6919</v>
      </c>
      <c r="AI235" s="76">
        <v>-6696</v>
      </c>
      <c r="AJ235" s="76">
        <v>-3413.5537190082664</v>
      </c>
      <c r="AK235" s="76">
        <v>-5741</v>
      </c>
      <c r="AL235" s="76">
        <v>-6154</v>
      </c>
      <c r="AM235" s="76">
        <v>-2711.404958677686</v>
      </c>
      <c r="AN235" s="76">
        <v>-2430.9421487603304</v>
      </c>
      <c r="AO235" s="76">
        <v>-5311.7355371900812</v>
      </c>
      <c r="AP235" s="76">
        <v>-5045.9504132231405</v>
      </c>
      <c r="AQ235" s="76">
        <v>-4468.7603305785105</v>
      </c>
      <c r="AR235" s="76">
        <v>-5319.6694214876006</v>
      </c>
      <c r="AS235" s="76">
        <v>-4258.5123966942201</v>
      </c>
      <c r="AT235" s="76">
        <v>-5328.9917355371908</v>
      </c>
      <c r="AU235" s="76">
        <v>-4667.1074380165301</v>
      </c>
      <c r="AV235" s="76">
        <v>-5099.5041322313991</v>
      </c>
      <c r="AW235" s="76">
        <v>-5640.9917355371899</v>
      </c>
      <c r="AX235" s="76">
        <v>-3116</v>
      </c>
      <c r="AY235" s="76">
        <v>-4770.5190082644622</v>
      </c>
      <c r="AZ235" s="76">
        <v>-4770.5190082644622</v>
      </c>
      <c r="BA235" s="76">
        <v>-4925.0000000000009</v>
      </c>
      <c r="BB235" s="76">
        <v>-4689.7206611570236</v>
      </c>
      <c r="BC235" s="76">
        <v>-4689.7206611570236</v>
      </c>
      <c r="BD235" s="76">
        <v>-4689.7206611570236</v>
      </c>
      <c r="BE235" s="76">
        <v>-4689.7206611570236</v>
      </c>
      <c r="BF235" s="76">
        <v>-4689.7206611570236</v>
      </c>
      <c r="BG235" s="76">
        <v>-4689.7206611570236</v>
      </c>
    </row>
    <row r="236" spans="1:59" x14ac:dyDescent="0.2">
      <c r="F236" s="13" t="s">
        <v>10</v>
      </c>
      <c r="G236" s="75">
        <f>SUM(G233:G235)</f>
        <v>-4572</v>
      </c>
      <c r="H236" s="75">
        <f t="shared" ref="H236" si="1147">SUM(H233:H235)</f>
        <v>-3077</v>
      </c>
      <c r="I236" s="75">
        <f t="shared" ref="I236" si="1148">SUM(I233:I235)</f>
        <v>-6336</v>
      </c>
      <c r="J236" s="75">
        <f t="shared" ref="J236" si="1149">SUM(J233:J235)</f>
        <v>-3934</v>
      </c>
      <c r="K236" s="75">
        <f t="shared" ref="K236" si="1150">SUM(K233:K235)</f>
        <v>-6088</v>
      </c>
      <c r="L236" s="75">
        <f t="shared" ref="L236" si="1151">SUM(L233:L235)</f>
        <v>-4999.9999999999982</v>
      </c>
      <c r="M236" s="75">
        <f t="shared" ref="M236" si="1152">SUM(M233:M235)</f>
        <v>-999.99999999999977</v>
      </c>
      <c r="N236" s="75">
        <f t="shared" ref="N236" si="1153">SUM(N233:N235)</f>
        <v>-4831</v>
      </c>
      <c r="O236" s="75">
        <f t="shared" ref="O236" si="1154">SUM(O233:O235)</f>
        <v>-5192</v>
      </c>
      <c r="P236" s="75">
        <f t="shared" ref="P236" si="1155">SUM(P233:P235)</f>
        <v>-5578</v>
      </c>
      <c r="Q236" s="75">
        <f t="shared" ref="Q236" si="1156">SUM(Q233:Q235)</f>
        <v>-5716.9999999999991</v>
      </c>
      <c r="R236" s="75">
        <f t="shared" ref="R236" si="1157">SUM(R233:R235)</f>
        <v>-5981.9999999999991</v>
      </c>
      <c r="S236" s="75">
        <f t="shared" ref="S236" si="1158">SUM(S233:S235)</f>
        <v>-5139</v>
      </c>
      <c r="T236" s="75">
        <f t="shared" ref="T236" si="1159">SUM(T233:T235)</f>
        <v>-6082.9999999999991</v>
      </c>
      <c r="U236" s="75">
        <f t="shared" ref="U236" si="1160">SUM(U233:U235)</f>
        <v>-6147.9999999999991</v>
      </c>
      <c r="V236" s="75">
        <f t="shared" ref="V236" si="1161">SUM(V233:V235)</f>
        <v>-5724.9999999999982</v>
      </c>
      <c r="W236" s="75">
        <f t="shared" ref="W236" si="1162">SUM(W233:W235)</f>
        <v>-6154.9999999999991</v>
      </c>
      <c r="X236" s="75">
        <f t="shared" ref="X236" si="1163">SUM(X233:X235)</f>
        <v>-6146</v>
      </c>
      <c r="Y236" s="75">
        <f t="shared" ref="Y236" si="1164">SUM(Y233:Y235)</f>
        <v>-3717</v>
      </c>
      <c r="Z236" s="75">
        <f t="shared" ref="Z236" si="1165">SUM(Z233:Z235)</f>
        <v>-3334</v>
      </c>
      <c r="AA236" s="75">
        <f t="shared" ref="AA236" si="1166">SUM(AA233:AA235)</f>
        <v>-3612</v>
      </c>
      <c r="AB236" s="75">
        <f t="shared" ref="AB236" si="1167">SUM(AB233:AB235)</f>
        <v>-5325</v>
      </c>
      <c r="AC236" s="75">
        <f t="shared" ref="AC236" si="1168">SUM(AC233:AC235)</f>
        <v>-6508.9999999999991</v>
      </c>
      <c r="AD236" s="75">
        <f t="shared" ref="AD236" si="1169">SUM(AD233:AD235)</f>
        <v>-4800.9999999999991</v>
      </c>
      <c r="AE236" s="75">
        <f t="shared" ref="AE236" si="1170">SUM(AE233:AE235)</f>
        <v>-7022</v>
      </c>
      <c r="AF236" s="75">
        <f t="shared" ref="AF236" si="1171">SUM(AF233:AF235)</f>
        <v>-4542</v>
      </c>
      <c r="AG236" s="75">
        <f t="shared" ref="AG236" si="1172">SUM(AG233:AG235)</f>
        <v>-5442</v>
      </c>
      <c r="AH236" s="75">
        <f t="shared" ref="AH236" si="1173">SUM(AH233:AH235)</f>
        <v>-6919</v>
      </c>
      <c r="AI236" s="75">
        <f t="shared" ref="AI236" si="1174">SUM(AI233:AI235)</f>
        <v>-6696</v>
      </c>
      <c r="AJ236" s="75">
        <f t="shared" ref="AJ236" si="1175">SUM(AJ233:AJ235)</f>
        <v>-3413.5537190082664</v>
      </c>
      <c r="AK236" s="75">
        <f t="shared" ref="AK236" si="1176">SUM(AK233:AK235)</f>
        <v>-5741</v>
      </c>
      <c r="AL236" s="75">
        <f t="shared" ref="AL236" si="1177">SUM(AL233:AL235)</f>
        <v>-6154</v>
      </c>
      <c r="AM236" s="75">
        <f t="shared" ref="AM236" si="1178">SUM(AM233:AM235)</f>
        <v>-2711.404958677686</v>
      </c>
      <c r="AN236" s="75">
        <f t="shared" ref="AN236" si="1179">SUM(AN233:AN235)</f>
        <v>-2430.9421487603304</v>
      </c>
      <c r="AO236" s="75">
        <f t="shared" ref="AO236" si="1180">SUM(AO233:AO235)</f>
        <v>-5311.7355371900812</v>
      </c>
      <c r="AP236" s="75">
        <f t="shared" ref="AP236" si="1181">SUM(AP233:AP235)</f>
        <v>-5045.9504132231405</v>
      </c>
      <c r="AQ236" s="75">
        <f t="shared" ref="AQ236" si="1182">SUM(AQ233:AQ235)</f>
        <v>-4468.7603305785105</v>
      </c>
      <c r="AR236" s="75">
        <f t="shared" ref="AR236" si="1183">SUM(AR233:AR235)</f>
        <v>-5319.6694214876006</v>
      </c>
      <c r="AS236" s="75">
        <f t="shared" ref="AS236" si="1184">SUM(AS233:AS235)</f>
        <v>-4258.5123966942201</v>
      </c>
      <c r="AT236" s="75">
        <f t="shared" ref="AT236" si="1185">SUM(AT233:AT235)</f>
        <v>-5328.9917355371908</v>
      </c>
      <c r="AU236" s="75">
        <f t="shared" ref="AU236" si="1186">SUM(AU233:AU235)</f>
        <v>-4667.1074380165301</v>
      </c>
      <c r="AV236" s="75">
        <f t="shared" ref="AV236" si="1187">SUM(AV233:AV235)</f>
        <v>-5099.5041322313991</v>
      </c>
      <c r="AW236" s="75">
        <f t="shared" ref="AW236" si="1188">SUM(AW233:AW235)</f>
        <v>-5640.9917355371899</v>
      </c>
      <c r="AX236" s="75">
        <f t="shared" ref="AX236" si="1189">SUM(AX233:AX235)</f>
        <v>-3116</v>
      </c>
      <c r="AY236" s="75">
        <f t="shared" ref="AY236" si="1190">SUM(AY233:AY235)</f>
        <v>-4770.5190082644622</v>
      </c>
      <c r="AZ236" s="75">
        <f t="shared" ref="AZ236" si="1191">SUM(AZ233:AZ235)</f>
        <v>-4770.5190082644622</v>
      </c>
      <c r="BA236" s="75">
        <f t="shared" ref="BA236" si="1192">SUM(BA233:BA235)</f>
        <v>-4925.0000000000009</v>
      </c>
      <c r="BB236" s="75">
        <f t="shared" ref="BB236" si="1193">SUM(BB233:BB235)</f>
        <v>-4689.7206611570236</v>
      </c>
      <c r="BC236" s="75">
        <f t="shared" ref="BC236" si="1194">SUM(BC233:BC235)</f>
        <v>-4689.7206611570236</v>
      </c>
      <c r="BD236" s="75">
        <f t="shared" ref="BD236" si="1195">SUM(BD233:BD235)</f>
        <v>-4689.7206611570236</v>
      </c>
      <c r="BE236" s="75">
        <f t="shared" ref="BE236" si="1196">SUM(BE233:BE235)</f>
        <v>-4689.7206611570236</v>
      </c>
      <c r="BF236" s="75">
        <f t="shared" ref="BF236" si="1197">SUM(BF233:BF235)</f>
        <v>-4689.7206611570236</v>
      </c>
      <c r="BG236" s="75">
        <f t="shared" ref="BG236" si="1198">SUM(BG233:BG235)</f>
        <v>-4689.7206611570236</v>
      </c>
    </row>
    <row r="237" spans="1:59" x14ac:dyDescent="0.2">
      <c r="D237" s="11" t="s">
        <v>13</v>
      </c>
      <c r="F237" s="26" t="s">
        <v>8</v>
      </c>
      <c r="G237" s="75">
        <v>0</v>
      </c>
      <c r="H237" s="75">
        <v>0</v>
      </c>
      <c r="I237" s="75">
        <v>0</v>
      </c>
      <c r="J237" s="75">
        <v>0</v>
      </c>
      <c r="K237" s="75">
        <v>0</v>
      </c>
      <c r="L237" s="75">
        <v>0</v>
      </c>
      <c r="M237" s="75">
        <v>0</v>
      </c>
      <c r="N237" s="75">
        <v>0</v>
      </c>
      <c r="O237" s="75">
        <v>0</v>
      </c>
      <c r="P237" s="75">
        <v>0</v>
      </c>
      <c r="Q237" s="75">
        <v>0</v>
      </c>
      <c r="R237" s="75">
        <v>0</v>
      </c>
      <c r="S237" s="75">
        <v>0</v>
      </c>
      <c r="T237" s="75">
        <v>0</v>
      </c>
      <c r="U237" s="75">
        <v>0</v>
      </c>
      <c r="V237" s="75">
        <v>0</v>
      </c>
      <c r="W237" s="75">
        <v>0</v>
      </c>
      <c r="X237" s="75">
        <v>0</v>
      </c>
      <c r="Y237" s="75">
        <v>0</v>
      </c>
      <c r="Z237" s="75">
        <v>0</v>
      </c>
      <c r="AA237" s="75">
        <v>0</v>
      </c>
      <c r="AB237" s="75">
        <v>0</v>
      </c>
      <c r="AC237" s="75">
        <v>0</v>
      </c>
      <c r="AD237" s="75">
        <v>0</v>
      </c>
      <c r="AE237" s="75">
        <v>0</v>
      </c>
      <c r="AF237" s="75">
        <v>0</v>
      </c>
      <c r="AG237" s="75">
        <v>0</v>
      </c>
      <c r="AH237" s="75">
        <v>0</v>
      </c>
      <c r="AI237" s="75">
        <v>0</v>
      </c>
      <c r="AJ237" s="75">
        <v>0</v>
      </c>
      <c r="AK237" s="75">
        <v>0</v>
      </c>
      <c r="AL237" s="75">
        <v>0</v>
      </c>
      <c r="AM237" s="75">
        <v>0</v>
      </c>
      <c r="AN237" s="75">
        <v>0</v>
      </c>
      <c r="AO237" s="75">
        <v>0</v>
      </c>
      <c r="AP237" s="75">
        <v>0</v>
      </c>
      <c r="AQ237" s="75">
        <v>0</v>
      </c>
      <c r="AR237" s="75">
        <v>0</v>
      </c>
      <c r="AS237" s="75">
        <v>0</v>
      </c>
      <c r="AT237" s="75">
        <v>0</v>
      </c>
      <c r="AU237" s="75">
        <v>0</v>
      </c>
      <c r="AV237" s="75">
        <v>0</v>
      </c>
      <c r="AW237" s="75">
        <v>0</v>
      </c>
      <c r="AX237" s="75">
        <v>0</v>
      </c>
      <c r="AY237" s="75">
        <v>0</v>
      </c>
      <c r="AZ237" s="75">
        <v>0</v>
      </c>
      <c r="BA237" s="75">
        <v>0</v>
      </c>
      <c r="BB237" s="75">
        <v>0</v>
      </c>
      <c r="BC237" s="75">
        <v>0</v>
      </c>
      <c r="BD237" s="75">
        <v>0</v>
      </c>
      <c r="BE237" s="75">
        <v>0</v>
      </c>
      <c r="BF237" s="75">
        <v>0</v>
      </c>
      <c r="BG237" s="75">
        <v>0</v>
      </c>
    </row>
    <row r="238" spans="1:59" x14ac:dyDescent="0.2">
      <c r="F238" s="2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</row>
    <row r="239" spans="1:59" x14ac:dyDescent="0.2">
      <c r="A239" s="29"/>
      <c r="B239" s="30"/>
      <c r="C239" s="30"/>
      <c r="D239" s="25"/>
      <c r="E239" s="25"/>
      <c r="F239" s="31" t="s">
        <v>23</v>
      </c>
      <c r="G239" s="77">
        <f>SUM(G227+G231+G232+G236+G237)</f>
        <v>-4573.01</v>
      </c>
      <c r="H239" s="77">
        <f>SUM(H227+H231+H232+H236+H237)</f>
        <v>-3458.97</v>
      </c>
      <c r="I239" s="77">
        <f t="shared" ref="I239:BG239" si="1199">SUM(I227+I231+I232+I236+I237)</f>
        <v>-8963.39</v>
      </c>
      <c r="J239" s="77">
        <f t="shared" si="1199"/>
        <v>-121375.2</v>
      </c>
      <c r="K239" s="77">
        <f t="shared" si="1199"/>
        <v>-145223.23000000001</v>
      </c>
      <c r="L239" s="77">
        <f t="shared" si="1199"/>
        <v>-143341.62000000002</v>
      </c>
      <c r="M239" s="77">
        <f t="shared" si="1199"/>
        <v>-62687.939999999995</v>
      </c>
      <c r="N239" s="77">
        <f t="shared" si="1199"/>
        <v>-128319.84999999998</v>
      </c>
      <c r="O239" s="77">
        <f t="shared" si="1199"/>
        <v>-132462.97</v>
      </c>
      <c r="P239" s="77">
        <f t="shared" si="1199"/>
        <v>-138160.66</v>
      </c>
      <c r="Q239" s="77">
        <f t="shared" si="1199"/>
        <v>-136727.13</v>
      </c>
      <c r="R239" s="77">
        <f t="shared" si="1199"/>
        <v>-151770.74</v>
      </c>
      <c r="S239" s="77">
        <f t="shared" si="1199"/>
        <v>-132302.19</v>
      </c>
      <c r="T239" s="77">
        <f t="shared" si="1199"/>
        <v>-145192.37</v>
      </c>
      <c r="U239" s="77">
        <f t="shared" si="1199"/>
        <v>-137300.26</v>
      </c>
      <c r="V239" s="77">
        <f t="shared" si="1199"/>
        <v>-147420.62</v>
      </c>
      <c r="W239" s="77">
        <f t="shared" si="1199"/>
        <v>-148237.46999999997</v>
      </c>
      <c r="X239" s="77">
        <f t="shared" si="1199"/>
        <v>-166569.60999999999</v>
      </c>
      <c r="Y239" s="77">
        <f t="shared" si="1199"/>
        <v>-181598.89</v>
      </c>
      <c r="Z239" s="77">
        <f t="shared" si="1199"/>
        <v>-173671.23</v>
      </c>
      <c r="AA239" s="77">
        <f t="shared" si="1199"/>
        <v>-182219.87</v>
      </c>
      <c r="AB239" s="77">
        <f t="shared" si="1199"/>
        <v>-169988.7</v>
      </c>
      <c r="AC239" s="77">
        <f t="shared" si="1199"/>
        <v>-168673.28999999998</v>
      </c>
      <c r="AD239" s="77">
        <f t="shared" si="1199"/>
        <v>-201396.84000000003</v>
      </c>
      <c r="AE239" s="77">
        <f t="shared" si="1199"/>
        <v>-198037.15999999997</v>
      </c>
      <c r="AF239" s="77">
        <f t="shared" si="1199"/>
        <v>-230023.91000000003</v>
      </c>
      <c r="AG239" s="77">
        <f t="shared" si="1199"/>
        <v>-186092.72</v>
      </c>
      <c r="AH239" s="77">
        <f t="shared" si="1199"/>
        <v>-229108.71000000002</v>
      </c>
      <c r="AI239" s="77">
        <f t="shared" si="1199"/>
        <v>-200778.26000000007</v>
      </c>
      <c r="AJ239" s="77">
        <f t="shared" si="1199"/>
        <v>-244215.4737190083</v>
      </c>
      <c r="AK239" s="77">
        <f t="shared" si="1199"/>
        <v>-240384.5</v>
      </c>
      <c r="AL239" s="77">
        <f t="shared" si="1199"/>
        <v>-110469.94999999998</v>
      </c>
      <c r="AM239" s="77">
        <f t="shared" si="1199"/>
        <v>-176151.81495867769</v>
      </c>
      <c r="AN239" s="77">
        <f t="shared" si="1199"/>
        <v>-223659.53214876034</v>
      </c>
      <c r="AO239" s="77">
        <f t="shared" si="1199"/>
        <v>-212606.53553719004</v>
      </c>
      <c r="AP239" s="77">
        <f t="shared" si="1199"/>
        <v>-224554.14841322316</v>
      </c>
      <c r="AQ239" s="77">
        <f t="shared" si="1199"/>
        <v>-228640.18633057846</v>
      </c>
      <c r="AR239" s="77">
        <f t="shared" si="1199"/>
        <v>-246564.65542148758</v>
      </c>
      <c r="AS239" s="77">
        <f t="shared" si="1199"/>
        <v>-217597.35099669424</v>
      </c>
      <c r="AT239" s="77">
        <f t="shared" si="1199"/>
        <v>-228372.99372066121</v>
      </c>
      <c r="AU239" s="77">
        <f t="shared" si="1199"/>
        <v>-298669.47443801642</v>
      </c>
      <c r="AV239" s="77">
        <f t="shared" si="1199"/>
        <v>-296300.18949098617</v>
      </c>
      <c r="AW239" s="77">
        <f t="shared" si="1199"/>
        <v>-174754.13089148502</v>
      </c>
      <c r="AX239" s="77">
        <f t="shared" si="1199"/>
        <v>-261026.14463497096</v>
      </c>
      <c r="AY239" s="77">
        <f t="shared" si="1199"/>
        <v>-238077.33400826447</v>
      </c>
      <c r="AZ239" s="77">
        <f t="shared" si="1199"/>
        <v>-260973.47300826447</v>
      </c>
      <c r="BA239" s="77">
        <f t="shared" si="1199"/>
        <v>-276923.80000000005</v>
      </c>
      <c r="BB239" s="77">
        <f t="shared" si="1199"/>
        <v>-210780.20066115697</v>
      </c>
      <c r="BC239" s="77">
        <f t="shared" si="1199"/>
        <v>-265513.65066115698</v>
      </c>
      <c r="BD239" s="77">
        <f t="shared" si="1199"/>
        <v>-273166.29086115706</v>
      </c>
      <c r="BE239" s="77">
        <f t="shared" si="1199"/>
        <v>-117602.26066115704</v>
      </c>
      <c r="BF239" s="77">
        <f t="shared" si="1199"/>
        <v>-188365.49356115703</v>
      </c>
      <c r="BG239" s="77">
        <f t="shared" si="1199"/>
        <v>-236480.10802115701</v>
      </c>
    </row>
    <row r="240" spans="1:59" x14ac:dyDescent="0.2"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</row>
    <row r="241" spans="1:59" ht="13.5" thickBot="1" x14ac:dyDescent="0.25"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</row>
    <row r="242" spans="1:59" ht="14.25" thickTop="1" thickBot="1" x14ac:dyDescent="0.25">
      <c r="A242" s="41" t="s">
        <v>45</v>
      </c>
      <c r="B242" s="42"/>
      <c r="C242" s="42"/>
      <c r="D242" s="45"/>
      <c r="E242" s="45"/>
      <c r="F242" s="45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7"/>
    </row>
    <row r="243" spans="1:59" ht="13.5" thickTop="1" x14ac:dyDescent="0.2">
      <c r="A243" s="30"/>
      <c r="B243" s="30"/>
      <c r="C243" s="30"/>
      <c r="D243" s="25"/>
      <c r="E243" s="25"/>
      <c r="F243" s="25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1:59" x14ac:dyDescent="0.2">
      <c r="B244" s="25"/>
      <c r="D244" s="11" t="s">
        <v>5</v>
      </c>
      <c r="F244" s="26" t="s">
        <v>6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</row>
    <row r="245" spans="1:59" x14ac:dyDescent="0.2">
      <c r="D245" s="11" t="s">
        <v>7</v>
      </c>
      <c r="F245" s="26" t="s">
        <v>8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  <c r="AF245" s="76">
        <v>0</v>
      </c>
      <c r="AG245" s="76">
        <v>0</v>
      </c>
      <c r="AH245" s="76">
        <v>0</v>
      </c>
      <c r="AI245" s="76">
        <v>0</v>
      </c>
      <c r="AJ245" s="76">
        <v>0</v>
      </c>
      <c r="AK245" s="76">
        <v>0</v>
      </c>
      <c r="AL245" s="76">
        <v>0</v>
      </c>
      <c r="AM245" s="76">
        <v>0</v>
      </c>
      <c r="AN245" s="76">
        <v>0</v>
      </c>
      <c r="AO245" s="76">
        <v>0</v>
      </c>
      <c r="AP245" s="76">
        <v>0</v>
      </c>
      <c r="AQ245" s="76">
        <v>0</v>
      </c>
      <c r="AR245" s="76">
        <v>0</v>
      </c>
      <c r="AS245" s="76">
        <v>0</v>
      </c>
      <c r="AT245" s="76">
        <v>0</v>
      </c>
      <c r="AU245" s="76">
        <v>0</v>
      </c>
      <c r="AV245" s="76">
        <v>0</v>
      </c>
      <c r="AW245" s="76">
        <v>0</v>
      </c>
      <c r="AX245" s="76">
        <v>0</v>
      </c>
      <c r="AY245" s="76">
        <v>0</v>
      </c>
      <c r="AZ245" s="76">
        <v>0</v>
      </c>
      <c r="BA245" s="76">
        <v>0</v>
      </c>
      <c r="BB245" s="76">
        <v>0</v>
      </c>
      <c r="BC245" s="76">
        <v>0</v>
      </c>
      <c r="BD245" s="76">
        <v>0</v>
      </c>
      <c r="BE245" s="76">
        <v>0</v>
      </c>
      <c r="BF245" s="76">
        <v>0</v>
      </c>
      <c r="BG245" s="76">
        <v>0</v>
      </c>
    </row>
    <row r="246" spans="1:59" x14ac:dyDescent="0.2">
      <c r="F246" s="26" t="s">
        <v>9</v>
      </c>
      <c r="G246" s="5">
        <v>398617.77</v>
      </c>
      <c r="H246" s="5">
        <v>470049.46010351798</v>
      </c>
      <c r="I246" s="5">
        <v>380839.39999999997</v>
      </c>
      <c r="J246" s="5">
        <v>512635.49</v>
      </c>
      <c r="K246" s="5">
        <v>547942.59999999986</v>
      </c>
      <c r="L246" s="5">
        <v>507927.48000000004</v>
      </c>
      <c r="M246" s="5">
        <v>515977.07999999996</v>
      </c>
      <c r="N246" s="5">
        <v>651058.70000000019</v>
      </c>
      <c r="O246" s="5">
        <v>449319.1546781002</v>
      </c>
      <c r="P246" s="5">
        <v>410445.57</v>
      </c>
      <c r="Q246" s="5">
        <v>565882.86</v>
      </c>
      <c r="R246" s="5">
        <v>551316.39</v>
      </c>
      <c r="S246" s="5">
        <v>423353.57999999996</v>
      </c>
      <c r="T246" s="5">
        <v>442315.29</v>
      </c>
      <c r="U246" s="5">
        <v>502311.03999999992</v>
      </c>
      <c r="V246" s="5">
        <v>521537.13000000006</v>
      </c>
      <c r="W246" s="5">
        <v>367130.56999999995</v>
      </c>
      <c r="X246" s="5">
        <v>541248.23</v>
      </c>
      <c r="Y246" s="5">
        <v>572386.12</v>
      </c>
      <c r="Z246" s="5">
        <v>453006.53999999992</v>
      </c>
      <c r="AA246" s="5">
        <v>506631.16</v>
      </c>
      <c r="AB246" s="5">
        <v>490941.55999999994</v>
      </c>
      <c r="AC246" s="5">
        <v>591553.68999999994</v>
      </c>
      <c r="AD246" s="5">
        <v>543396.18000000005</v>
      </c>
      <c r="AE246" s="5">
        <v>456288.43999999994</v>
      </c>
      <c r="AF246" s="76">
        <v>484735.99</v>
      </c>
      <c r="AG246" s="76">
        <v>520762.31999999995</v>
      </c>
      <c r="AH246" s="76">
        <v>402269.94</v>
      </c>
      <c r="AI246" s="76">
        <v>385772.23</v>
      </c>
      <c r="AJ246" s="76">
        <v>583678</v>
      </c>
      <c r="AK246" s="76">
        <v>627880.14999999991</v>
      </c>
      <c r="AL246" s="76">
        <v>486404.7</v>
      </c>
      <c r="AM246" s="76">
        <v>484751.97000000003</v>
      </c>
      <c r="AN246" s="76">
        <v>478413.23000000004</v>
      </c>
      <c r="AO246" s="76">
        <v>443915.29000000004</v>
      </c>
      <c r="AP246" s="76">
        <v>658476.64000000013</v>
      </c>
      <c r="AQ246" s="76">
        <v>516983</v>
      </c>
      <c r="AR246" s="76">
        <v>673262.3899999999</v>
      </c>
      <c r="AS246" s="76">
        <v>559293.22</v>
      </c>
      <c r="AT246" s="76">
        <v>446598.45</v>
      </c>
      <c r="AU246" s="76">
        <v>640338.7699999999</v>
      </c>
      <c r="AV246" s="76">
        <v>555789.51</v>
      </c>
      <c r="AW246" s="76">
        <v>454525.94</v>
      </c>
      <c r="AX246" s="76">
        <v>450134.93000000005</v>
      </c>
      <c r="AY246" s="76">
        <v>290266.28000000003</v>
      </c>
      <c r="AZ246" s="76">
        <v>451567.76</v>
      </c>
      <c r="BA246" s="76">
        <v>500778.93</v>
      </c>
      <c r="BB246" s="76">
        <v>546294.27</v>
      </c>
      <c r="BC246" s="76">
        <v>580040.88000000012</v>
      </c>
      <c r="BD246" s="76">
        <v>494722.84</v>
      </c>
      <c r="BE246" s="76">
        <v>512467.29</v>
      </c>
      <c r="BF246" s="76">
        <v>503332.78999999992</v>
      </c>
      <c r="BG246" s="76">
        <v>499173.75933884305</v>
      </c>
    </row>
    <row r="247" spans="1:59" x14ac:dyDescent="0.2">
      <c r="D247" s="12"/>
      <c r="F247" s="26" t="s">
        <v>6</v>
      </c>
      <c r="G247" s="5">
        <v>2219.02</v>
      </c>
      <c r="H247" s="5">
        <v>1710.98</v>
      </c>
      <c r="I247" s="5">
        <v>3997.64</v>
      </c>
      <c r="J247" s="5">
        <v>1172.8400000000001</v>
      </c>
      <c r="K247" s="5">
        <v>2787.73</v>
      </c>
      <c r="L247" s="5">
        <v>3044.45</v>
      </c>
      <c r="M247" s="5">
        <v>255.45</v>
      </c>
      <c r="N247" s="5">
        <v>2029.15</v>
      </c>
      <c r="O247" s="5">
        <v>2054.34</v>
      </c>
      <c r="P247" s="5">
        <v>2374.77</v>
      </c>
      <c r="Q247" s="5">
        <v>2788.86</v>
      </c>
      <c r="R247" s="5">
        <v>2951.96</v>
      </c>
      <c r="S247" s="5">
        <v>3424.93</v>
      </c>
      <c r="T247" s="5">
        <v>3733.23</v>
      </c>
      <c r="U247" s="5">
        <v>4274.57</v>
      </c>
      <c r="V247" s="5">
        <v>4805.83</v>
      </c>
      <c r="W247" s="5">
        <v>1473.0800000000002</v>
      </c>
      <c r="X247" s="5">
        <v>2701.54</v>
      </c>
      <c r="Y247" s="5">
        <v>1904.4900000000002</v>
      </c>
      <c r="Z247" s="5">
        <v>1806.77</v>
      </c>
      <c r="AA247" s="5">
        <v>1677.1</v>
      </c>
      <c r="AB247" s="5">
        <v>4151.09</v>
      </c>
      <c r="AC247" s="5">
        <v>803.59</v>
      </c>
      <c r="AD247" s="5">
        <v>950.95999999999992</v>
      </c>
      <c r="AE247" s="5">
        <v>1051.98</v>
      </c>
      <c r="AF247" s="76">
        <v>291.45999999999998</v>
      </c>
      <c r="AG247" s="76">
        <v>2892.6299999999997</v>
      </c>
      <c r="AH247" s="76">
        <v>1346.33</v>
      </c>
      <c r="AI247" s="76">
        <v>5621.92</v>
      </c>
      <c r="AJ247" s="76">
        <v>503.08000000000004</v>
      </c>
      <c r="AK247" s="76">
        <v>906.34</v>
      </c>
      <c r="AL247" s="76">
        <v>91.14</v>
      </c>
      <c r="AM247" s="76">
        <v>578.24</v>
      </c>
      <c r="AN247" s="76">
        <v>1415.3799999999999</v>
      </c>
      <c r="AO247" s="76">
        <v>4202.46</v>
      </c>
      <c r="AP247" s="76">
        <v>1133.4199999999998</v>
      </c>
      <c r="AQ247" s="76">
        <v>2509.9699999999998</v>
      </c>
      <c r="AR247" s="76">
        <v>1741.21</v>
      </c>
      <c r="AS247" s="76">
        <v>1837.2399999999998</v>
      </c>
      <c r="AT247" s="76">
        <v>1435.5400000000002</v>
      </c>
      <c r="AU247" s="76">
        <v>1488.8899999999999</v>
      </c>
      <c r="AV247" s="76">
        <v>1195.53</v>
      </c>
      <c r="AW247" s="76">
        <v>2182</v>
      </c>
      <c r="AX247" s="76">
        <v>2854.3199999999997</v>
      </c>
      <c r="AY247" s="76">
        <v>4781.0199999999995</v>
      </c>
      <c r="AZ247" s="76">
        <v>3530.46</v>
      </c>
      <c r="BA247" s="76">
        <v>3385.0200000000004</v>
      </c>
      <c r="BB247" s="76">
        <v>1373.6299999999999</v>
      </c>
      <c r="BC247" s="76">
        <v>2165.1999999999998</v>
      </c>
      <c r="BD247" s="76">
        <v>1787.95</v>
      </c>
      <c r="BE247" s="76">
        <v>2065.65</v>
      </c>
      <c r="BF247" s="76">
        <v>1341.33</v>
      </c>
      <c r="BG247" s="76">
        <v>3077.2799999999997</v>
      </c>
    </row>
    <row r="248" spans="1:59" x14ac:dyDescent="0.2">
      <c r="B248" s="12"/>
      <c r="E248" s="27"/>
      <c r="F248" s="13" t="s">
        <v>10</v>
      </c>
      <c r="G248" s="2">
        <f>SUM(G245:G247)</f>
        <v>400836.79000000004</v>
      </c>
      <c r="H248" s="2">
        <f t="shared" ref="H248" si="1200">SUM(H245:H247)</f>
        <v>471760.44010351796</v>
      </c>
      <c r="I248" s="2">
        <f t="shared" ref="I248" si="1201">SUM(I245:I247)</f>
        <v>384837.04</v>
      </c>
      <c r="J248" s="2">
        <f t="shared" ref="J248" si="1202">SUM(J245:J247)</f>
        <v>513808.33</v>
      </c>
      <c r="K248" s="2">
        <f t="shared" ref="K248" si="1203">SUM(K245:K247)</f>
        <v>550730.32999999984</v>
      </c>
      <c r="L248" s="2">
        <f t="shared" ref="L248" si="1204">SUM(L245:L247)</f>
        <v>510971.93000000005</v>
      </c>
      <c r="M248" s="2">
        <f t="shared" ref="M248" si="1205">SUM(M245:M247)</f>
        <v>516232.52999999997</v>
      </c>
      <c r="N248" s="2">
        <f t="shared" ref="N248" si="1206">SUM(N245:N247)</f>
        <v>653087.85000000021</v>
      </c>
      <c r="O248" s="2">
        <f t="shared" ref="O248" si="1207">SUM(O245:O247)</f>
        <v>451373.49467810022</v>
      </c>
      <c r="P248" s="2">
        <f t="shared" ref="P248" si="1208">SUM(P245:P247)</f>
        <v>412820.34</v>
      </c>
      <c r="Q248" s="2">
        <f t="shared" ref="Q248" si="1209">SUM(Q245:Q247)</f>
        <v>568671.72</v>
      </c>
      <c r="R248" s="2">
        <f t="shared" ref="R248" si="1210">SUM(R245:R247)</f>
        <v>554268.35</v>
      </c>
      <c r="S248" s="2">
        <f t="shared" ref="S248" si="1211">SUM(S245:S247)</f>
        <v>426778.50999999995</v>
      </c>
      <c r="T248" s="2">
        <f t="shared" ref="T248" si="1212">SUM(T245:T247)</f>
        <v>446048.51999999996</v>
      </c>
      <c r="U248" s="2">
        <f t="shared" ref="U248" si="1213">SUM(U245:U247)</f>
        <v>506585.60999999993</v>
      </c>
      <c r="V248" s="2">
        <f t="shared" ref="V248" si="1214">SUM(V245:V247)</f>
        <v>526342.96000000008</v>
      </c>
      <c r="W248" s="2">
        <f t="shared" ref="W248" si="1215">SUM(W245:W247)</f>
        <v>368603.64999999997</v>
      </c>
      <c r="X248" s="2">
        <f t="shared" ref="X248" si="1216">SUM(X245:X247)</f>
        <v>543949.77</v>
      </c>
      <c r="Y248" s="2">
        <f t="shared" ref="Y248" si="1217">SUM(Y245:Y247)</f>
        <v>574290.61</v>
      </c>
      <c r="Z248" s="2">
        <f t="shared" ref="Z248" si="1218">SUM(Z245:Z247)</f>
        <v>454813.30999999994</v>
      </c>
      <c r="AA248" s="2">
        <f t="shared" ref="AA248" si="1219">SUM(AA245:AA247)</f>
        <v>508308.25999999995</v>
      </c>
      <c r="AB248" s="2">
        <f t="shared" ref="AB248" si="1220">SUM(AB245:AB247)</f>
        <v>495092.64999999997</v>
      </c>
      <c r="AC248" s="2">
        <f t="shared" ref="AC248" si="1221">SUM(AC245:AC247)</f>
        <v>592357.27999999991</v>
      </c>
      <c r="AD248" s="2">
        <f t="shared" ref="AD248" si="1222">SUM(AD245:AD247)</f>
        <v>544347.14</v>
      </c>
      <c r="AE248" s="2">
        <f t="shared" ref="AE248" si="1223">SUM(AE245:AE247)</f>
        <v>457340.41999999993</v>
      </c>
      <c r="AF248" s="75">
        <f t="shared" ref="AF248" si="1224">SUM(AF245:AF247)</f>
        <v>485027.45</v>
      </c>
      <c r="AG248" s="75">
        <f t="shared" ref="AG248" si="1225">SUM(AG245:AG247)</f>
        <v>523654.94999999995</v>
      </c>
      <c r="AH248" s="75">
        <f t="shared" ref="AH248" si="1226">SUM(AH245:AH247)</f>
        <v>403616.27</v>
      </c>
      <c r="AI248" s="75">
        <f t="shared" ref="AI248" si="1227">SUM(AI245:AI247)</f>
        <v>391394.14999999997</v>
      </c>
      <c r="AJ248" s="75">
        <f t="shared" ref="AJ248" si="1228">SUM(AJ245:AJ247)</f>
        <v>584181.07999999996</v>
      </c>
      <c r="AK248" s="75">
        <f t="shared" ref="AK248" si="1229">SUM(AK245:AK247)</f>
        <v>628786.48999999987</v>
      </c>
      <c r="AL248" s="75">
        <f t="shared" ref="AL248" si="1230">SUM(AL245:AL247)</f>
        <v>486495.84</v>
      </c>
      <c r="AM248" s="75">
        <f t="shared" ref="AM248" si="1231">SUM(AM245:AM247)</f>
        <v>485330.21</v>
      </c>
      <c r="AN248" s="75">
        <f t="shared" ref="AN248" si="1232">SUM(AN245:AN247)</f>
        <v>479828.61000000004</v>
      </c>
      <c r="AO248" s="75">
        <f t="shared" ref="AO248" si="1233">SUM(AO245:AO247)</f>
        <v>448117.75000000006</v>
      </c>
      <c r="AP248" s="75">
        <f t="shared" ref="AP248" si="1234">SUM(AP245:AP247)</f>
        <v>659610.06000000017</v>
      </c>
      <c r="AQ248" s="75">
        <f t="shared" ref="AQ248" si="1235">SUM(AQ245:AQ247)</f>
        <v>519492.97</v>
      </c>
      <c r="AR248" s="75">
        <f t="shared" ref="AR248" si="1236">SUM(AR245:AR247)</f>
        <v>675003.59999999986</v>
      </c>
      <c r="AS248" s="75">
        <f t="shared" ref="AS248" si="1237">SUM(AS245:AS247)</f>
        <v>561130.46</v>
      </c>
      <c r="AT248" s="75">
        <f t="shared" ref="AT248" si="1238">SUM(AT245:AT247)</f>
        <v>448033.99</v>
      </c>
      <c r="AU248" s="75">
        <f t="shared" ref="AU248" si="1239">SUM(AU245:AU247)</f>
        <v>641827.65999999992</v>
      </c>
      <c r="AV248" s="75">
        <f t="shared" ref="AV248" si="1240">SUM(AV245:AV247)</f>
        <v>556985.04</v>
      </c>
      <c r="AW248" s="75">
        <f t="shared" ref="AW248" si="1241">SUM(AW245:AW247)</f>
        <v>456707.94</v>
      </c>
      <c r="AX248" s="75">
        <f t="shared" ref="AX248" si="1242">SUM(AX245:AX247)</f>
        <v>452989.25000000006</v>
      </c>
      <c r="AY248" s="75">
        <f t="shared" ref="AY248" si="1243">SUM(AY245:AY247)</f>
        <v>295047.30000000005</v>
      </c>
      <c r="AZ248" s="75">
        <f t="shared" ref="AZ248" si="1244">SUM(AZ245:AZ247)</f>
        <v>455098.22000000003</v>
      </c>
      <c r="BA248" s="75">
        <f t="shared" ref="BA248" si="1245">SUM(BA245:BA247)</f>
        <v>504163.95</v>
      </c>
      <c r="BB248" s="75">
        <f t="shared" ref="BB248" si="1246">SUM(BB245:BB247)</f>
        <v>547667.9</v>
      </c>
      <c r="BC248" s="75">
        <f t="shared" ref="BC248" si="1247">SUM(BC245:BC247)</f>
        <v>582206.08000000007</v>
      </c>
      <c r="BD248" s="75">
        <f t="shared" ref="BD248" si="1248">SUM(BD245:BD247)</f>
        <v>496510.79000000004</v>
      </c>
      <c r="BE248" s="75">
        <f t="shared" ref="BE248" si="1249">SUM(BE245:BE247)</f>
        <v>514532.94</v>
      </c>
      <c r="BF248" s="75">
        <f t="shared" ref="BF248" si="1250">SUM(BF245:BF247)</f>
        <v>504674.11999999994</v>
      </c>
      <c r="BG248" s="75">
        <f t="shared" ref="BG248" si="1251">SUM(BG245:BG247)</f>
        <v>502251.03933884308</v>
      </c>
    </row>
    <row r="249" spans="1:59" x14ac:dyDescent="0.2">
      <c r="B249" s="11" t="s">
        <v>46</v>
      </c>
      <c r="D249" s="11" t="s">
        <v>11</v>
      </c>
      <c r="F249" s="26" t="s">
        <v>6</v>
      </c>
      <c r="G249" s="2">
        <v>59959.177800000005</v>
      </c>
      <c r="H249" s="2">
        <v>58054.085904</v>
      </c>
      <c r="I249" s="2">
        <v>153284.94816</v>
      </c>
      <c r="J249" s="2">
        <v>44514.49</v>
      </c>
      <c r="K249" s="2">
        <v>137228.94000000003</v>
      </c>
      <c r="L249" s="2">
        <v>80618.95</v>
      </c>
      <c r="M249" s="2">
        <v>17380.000000000004</v>
      </c>
      <c r="N249" s="2">
        <v>97317.99</v>
      </c>
      <c r="O249" s="2">
        <v>156281.65000000002</v>
      </c>
      <c r="P249" s="2">
        <v>137159.31999999998</v>
      </c>
      <c r="Q249" s="2">
        <v>49634.350000000006</v>
      </c>
      <c r="R249" s="2">
        <v>122714.49000000002</v>
      </c>
      <c r="S249" s="2">
        <v>120993.81999999999</v>
      </c>
      <c r="T249" s="2">
        <v>106700.15999999999</v>
      </c>
      <c r="U249" s="2">
        <v>86374.819999999992</v>
      </c>
      <c r="V249" s="2">
        <v>83873.78</v>
      </c>
      <c r="W249" s="2">
        <v>78853.56</v>
      </c>
      <c r="X249" s="2">
        <v>59950.080000000002</v>
      </c>
      <c r="Y249" s="2">
        <v>47702.559999999998</v>
      </c>
      <c r="Z249" s="2">
        <v>71619.739999999991</v>
      </c>
      <c r="AA249" s="2">
        <v>109433.87000000001</v>
      </c>
      <c r="AB249" s="2">
        <v>83980.07</v>
      </c>
      <c r="AC249" s="2">
        <v>105679</v>
      </c>
      <c r="AD249" s="2">
        <v>77348</v>
      </c>
      <c r="AE249" s="2">
        <v>85053.420000000013</v>
      </c>
      <c r="AF249" s="75">
        <v>56578.32</v>
      </c>
      <c r="AG249" s="75">
        <v>136994</v>
      </c>
      <c r="AH249" s="75">
        <v>95600</v>
      </c>
      <c r="AI249" s="75">
        <v>76041.2</v>
      </c>
      <c r="AJ249" s="75">
        <v>40955.200000000004</v>
      </c>
      <c r="AK249" s="75">
        <v>105206</v>
      </c>
      <c r="AL249" s="75">
        <v>5745.76</v>
      </c>
      <c r="AM249" s="75">
        <v>59250</v>
      </c>
      <c r="AN249" s="75">
        <v>79702.399999999994</v>
      </c>
      <c r="AO249" s="75">
        <v>147805</v>
      </c>
      <c r="AP249" s="75">
        <v>75485</v>
      </c>
      <c r="AQ249" s="75">
        <v>99937.1</v>
      </c>
      <c r="AR249" s="75">
        <v>133670</v>
      </c>
      <c r="AS249" s="75">
        <v>99911</v>
      </c>
      <c r="AT249" s="75">
        <v>85918</v>
      </c>
      <c r="AU249" s="75">
        <v>93725.38</v>
      </c>
      <c r="AV249" s="75">
        <v>46233.279999999999</v>
      </c>
      <c r="AW249" s="75">
        <v>44466.9</v>
      </c>
      <c r="AX249" s="75">
        <v>58287.8</v>
      </c>
      <c r="AY249" s="75">
        <v>88606.6</v>
      </c>
      <c r="AZ249" s="75">
        <v>88028</v>
      </c>
      <c r="BA249" s="75">
        <v>153580</v>
      </c>
      <c r="BB249" s="75">
        <v>33896.199999999997</v>
      </c>
      <c r="BC249" s="75">
        <v>137520.5</v>
      </c>
      <c r="BD249" s="75">
        <v>45015.18</v>
      </c>
      <c r="BE249" s="75">
        <v>56279.5</v>
      </c>
      <c r="BF249" s="75">
        <v>63802.3</v>
      </c>
      <c r="BG249" s="75">
        <v>130508.6</v>
      </c>
    </row>
    <row r="250" spans="1:59" x14ac:dyDescent="0.2">
      <c r="D250" s="11" t="s">
        <v>12</v>
      </c>
      <c r="F250" s="26" t="s">
        <v>8</v>
      </c>
      <c r="G250" s="5">
        <v>102841.091575</v>
      </c>
      <c r="H250" s="5">
        <v>119354.99760999999</v>
      </c>
      <c r="I250" s="5">
        <v>97349.520294066082</v>
      </c>
      <c r="J250" s="5">
        <v>109714.34011999999</v>
      </c>
      <c r="K250" s="5">
        <v>97890.018920000002</v>
      </c>
      <c r="L250" s="5">
        <v>114005.12537499999</v>
      </c>
      <c r="M250" s="5">
        <v>80741.022895000002</v>
      </c>
      <c r="N250" s="5">
        <v>108552.558785</v>
      </c>
      <c r="O250" s="5">
        <v>129162.386595</v>
      </c>
      <c r="P250" s="5">
        <v>109850.59226999999</v>
      </c>
      <c r="Q250" s="5">
        <v>103880.99898500001</v>
      </c>
      <c r="R250" s="5">
        <v>77559.19244061441</v>
      </c>
      <c r="S250" s="5">
        <v>21781.483070000002</v>
      </c>
      <c r="T250" s="5">
        <v>26913.121855000001</v>
      </c>
      <c r="U250" s="5">
        <v>64898.335773999999</v>
      </c>
      <c r="V250" s="5">
        <v>70449.370649000004</v>
      </c>
      <c r="W250" s="5">
        <v>122373.23915800001</v>
      </c>
      <c r="X250" s="5">
        <v>123553.456519</v>
      </c>
      <c r="Y250" s="5">
        <v>149587.54360099998</v>
      </c>
      <c r="Z250" s="5">
        <v>157307.43283800001</v>
      </c>
      <c r="AA250" s="5">
        <v>123903.1267704034</v>
      </c>
      <c r="AB250" s="5">
        <v>163083.75924441451</v>
      </c>
      <c r="AC250" s="5">
        <v>154519.3654453253</v>
      </c>
      <c r="AD250" s="5">
        <v>124754.74884313517</v>
      </c>
      <c r="AE250" s="5">
        <v>100676.49624405873</v>
      </c>
      <c r="AF250" s="76">
        <v>131431.25369326514</v>
      </c>
      <c r="AG250" s="76">
        <v>137202.33228313844</v>
      </c>
      <c r="AH250" s="76">
        <v>131576.15698467163</v>
      </c>
      <c r="AI250" s="76">
        <v>145813.01521621583</v>
      </c>
      <c r="AJ250" s="76">
        <v>146757.25881152271</v>
      </c>
      <c r="AK250" s="76">
        <v>164917.32075944945</v>
      </c>
      <c r="AL250" s="76">
        <v>171235.83972298147</v>
      </c>
      <c r="AM250" s="76">
        <v>164607.55785742775</v>
      </c>
      <c r="AN250" s="76">
        <v>154121.08265233898</v>
      </c>
      <c r="AO250" s="76">
        <v>177100.44605729959</v>
      </c>
      <c r="AP250" s="76">
        <v>119208.72973844953</v>
      </c>
      <c r="AQ250" s="76">
        <v>139932.65530369704</v>
      </c>
      <c r="AR250" s="76">
        <v>124343.17441288735</v>
      </c>
      <c r="AS250" s="76">
        <v>129006.39242911928</v>
      </c>
      <c r="AT250" s="76">
        <v>142695.35754319653</v>
      </c>
      <c r="AU250" s="76">
        <v>96735.357293995039</v>
      </c>
      <c r="AV250" s="76">
        <v>121527.37478329489</v>
      </c>
      <c r="AW250" s="76">
        <v>142836.52102974275</v>
      </c>
      <c r="AX250" s="76">
        <v>130954.08595433398</v>
      </c>
      <c r="AY250" s="76">
        <v>127627.62361462892</v>
      </c>
      <c r="AZ250" s="76">
        <v>132821.52198561549</v>
      </c>
      <c r="BA250" s="76">
        <v>131936.74753359615</v>
      </c>
      <c r="BB250" s="76">
        <v>130023.91000765488</v>
      </c>
      <c r="BC250" s="76">
        <v>111108.60394779268</v>
      </c>
      <c r="BD250" s="76">
        <v>153129.4340772843</v>
      </c>
      <c r="BE250" s="76">
        <v>138970.40801659643</v>
      </c>
      <c r="BF250" s="76">
        <v>125524.82680200003</v>
      </c>
      <c r="BG250" s="76">
        <v>125252.01876122519</v>
      </c>
    </row>
    <row r="251" spans="1:59" x14ac:dyDescent="0.2">
      <c r="F251" s="26" t="s">
        <v>9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76">
        <v>0</v>
      </c>
      <c r="AG251" s="76">
        <v>0</v>
      </c>
      <c r="AH251" s="76">
        <v>0</v>
      </c>
      <c r="AI251" s="76">
        <v>0</v>
      </c>
      <c r="AJ251" s="76">
        <v>0</v>
      </c>
      <c r="AK251" s="76">
        <v>0</v>
      </c>
      <c r="AL251" s="76">
        <v>0</v>
      </c>
      <c r="AM251" s="76">
        <v>0</v>
      </c>
      <c r="AN251" s="76">
        <v>0</v>
      </c>
      <c r="AO251" s="76">
        <v>0</v>
      </c>
      <c r="AP251" s="76">
        <v>0</v>
      </c>
      <c r="AQ251" s="76">
        <v>0</v>
      </c>
      <c r="AR251" s="76">
        <v>0</v>
      </c>
      <c r="AS251" s="76">
        <v>0</v>
      </c>
      <c r="AT251" s="76">
        <v>0</v>
      </c>
      <c r="AU251" s="76">
        <v>0</v>
      </c>
      <c r="AV251" s="76">
        <v>0</v>
      </c>
      <c r="AW251" s="76">
        <v>0</v>
      </c>
      <c r="AX251" s="76">
        <v>0</v>
      </c>
      <c r="AY251" s="76">
        <v>0</v>
      </c>
      <c r="AZ251" s="76">
        <v>0</v>
      </c>
      <c r="BA251" s="76">
        <v>0</v>
      </c>
      <c r="BB251" s="76">
        <v>0</v>
      </c>
      <c r="BC251" s="76">
        <v>0</v>
      </c>
      <c r="BD251" s="76">
        <v>0</v>
      </c>
      <c r="BE251" s="76">
        <v>0</v>
      </c>
      <c r="BF251" s="76">
        <v>0</v>
      </c>
      <c r="BG251" s="76">
        <v>0</v>
      </c>
    </row>
    <row r="252" spans="1:59" x14ac:dyDescent="0.2">
      <c r="F252" s="26" t="s">
        <v>6</v>
      </c>
      <c r="G252" s="5">
        <v>-4572</v>
      </c>
      <c r="H252" s="5">
        <v>-3077</v>
      </c>
      <c r="I252" s="5">
        <v>-6336</v>
      </c>
      <c r="J252" s="5">
        <v>-3934</v>
      </c>
      <c r="K252" s="5">
        <v>-6088</v>
      </c>
      <c r="L252" s="5">
        <v>-4999.9999999999982</v>
      </c>
      <c r="M252" s="5">
        <v>-999.99999999999977</v>
      </c>
      <c r="N252" s="5">
        <v>-4831</v>
      </c>
      <c r="O252" s="5">
        <v>-5192</v>
      </c>
      <c r="P252" s="5">
        <v>-5578</v>
      </c>
      <c r="Q252" s="5">
        <v>-5716.9999999999991</v>
      </c>
      <c r="R252" s="5">
        <v>-5981.9999999999991</v>
      </c>
      <c r="S252" s="5">
        <v>-5139</v>
      </c>
      <c r="T252" s="5">
        <v>-6082.9999999999991</v>
      </c>
      <c r="U252" s="5">
        <v>-6147.9999999999991</v>
      </c>
      <c r="V252" s="5">
        <v>-5724.9999999999982</v>
      </c>
      <c r="W252" s="5">
        <v>-6154.9999999999991</v>
      </c>
      <c r="X252" s="5">
        <v>-6146</v>
      </c>
      <c r="Y252" s="5">
        <v>-3717</v>
      </c>
      <c r="Z252" s="5">
        <v>-3334</v>
      </c>
      <c r="AA252" s="5">
        <v>-3612</v>
      </c>
      <c r="AB252" s="5">
        <v>-5325</v>
      </c>
      <c r="AC252" s="5">
        <v>-6508.9999999999991</v>
      </c>
      <c r="AD252" s="5">
        <v>-4800.9999999999991</v>
      </c>
      <c r="AE252" s="5">
        <v>-7022</v>
      </c>
      <c r="AF252" s="76">
        <v>-4542</v>
      </c>
      <c r="AG252" s="76">
        <v>-5442</v>
      </c>
      <c r="AH252" s="76">
        <v>-6919</v>
      </c>
      <c r="AI252" s="76">
        <v>-6696</v>
      </c>
      <c r="AJ252" s="76">
        <v>-3413.5537190082664</v>
      </c>
      <c r="AK252" s="76">
        <v>-5741</v>
      </c>
      <c r="AL252" s="76">
        <v>-6154</v>
      </c>
      <c r="AM252" s="76">
        <v>-2711.404958677686</v>
      </c>
      <c r="AN252" s="76">
        <v>-2430.9421487603304</v>
      </c>
      <c r="AO252" s="76">
        <v>-5311.7355371900812</v>
      </c>
      <c r="AP252" s="76">
        <v>-5045.9504132231405</v>
      </c>
      <c r="AQ252" s="76">
        <v>-4468.7603305785105</v>
      </c>
      <c r="AR252" s="76">
        <v>-5319.6694214876006</v>
      </c>
      <c r="AS252" s="76">
        <v>-4258.5123966942201</v>
      </c>
      <c r="AT252" s="76">
        <v>-5328.9917355371908</v>
      </c>
      <c r="AU252" s="76">
        <v>-4667.1074380165301</v>
      </c>
      <c r="AV252" s="76">
        <v>-5099.5041322313991</v>
      </c>
      <c r="AW252" s="76">
        <v>-5640.9917355371899</v>
      </c>
      <c r="AX252" s="76">
        <v>-3116</v>
      </c>
      <c r="AY252" s="76">
        <v>-4770.5190082644622</v>
      </c>
      <c r="AZ252" s="76">
        <v>-4770.5190082644622</v>
      </c>
      <c r="BA252" s="76">
        <v>-4925.0000000000009</v>
      </c>
      <c r="BB252" s="76">
        <v>-4689.7206611570236</v>
      </c>
      <c r="BC252" s="76">
        <v>-4689.7206611570236</v>
      </c>
      <c r="BD252" s="76">
        <v>-4689.7206611570236</v>
      </c>
      <c r="BE252" s="76">
        <v>-4689.7206611570236</v>
      </c>
      <c r="BF252" s="76">
        <v>-4689.7206611570236</v>
      </c>
      <c r="BG252" s="76">
        <v>-4689.7206611570236</v>
      </c>
    </row>
    <row r="253" spans="1:59" x14ac:dyDescent="0.2">
      <c r="F253" s="13" t="s">
        <v>10</v>
      </c>
      <c r="G253" s="2">
        <f>SUM(G250:G252)</f>
        <v>98269.091574999999</v>
      </c>
      <c r="H253" s="2">
        <f t="shared" ref="H253" si="1252">SUM(H250:H252)</f>
        <v>116277.99760999999</v>
      </c>
      <c r="I253" s="2">
        <f t="shared" ref="I253" si="1253">SUM(I250:I252)</f>
        <v>91013.520294066082</v>
      </c>
      <c r="J253" s="2">
        <f t="shared" ref="J253" si="1254">SUM(J250:J252)</f>
        <v>105780.34011999999</v>
      </c>
      <c r="K253" s="2">
        <f t="shared" ref="K253" si="1255">SUM(K250:K252)</f>
        <v>91802.018920000002</v>
      </c>
      <c r="L253" s="2">
        <f t="shared" ref="L253" si="1256">SUM(L250:L252)</f>
        <v>109005.12537499999</v>
      </c>
      <c r="M253" s="2">
        <f t="shared" ref="M253" si="1257">SUM(M250:M252)</f>
        <v>79741.022895000002</v>
      </c>
      <c r="N253" s="2">
        <f t="shared" ref="N253" si="1258">SUM(N250:N252)</f>
        <v>103721.558785</v>
      </c>
      <c r="O253" s="2">
        <f t="shared" ref="O253" si="1259">SUM(O250:O252)</f>
        <v>123970.386595</v>
      </c>
      <c r="P253" s="2">
        <f t="shared" ref="P253" si="1260">SUM(P250:P252)</f>
        <v>104272.59226999999</v>
      </c>
      <c r="Q253" s="2">
        <f t="shared" ref="Q253" si="1261">SUM(Q250:Q252)</f>
        <v>98163.998985000013</v>
      </c>
      <c r="R253" s="2">
        <f t="shared" ref="R253" si="1262">SUM(R250:R252)</f>
        <v>71577.19244061441</v>
      </c>
      <c r="S253" s="2">
        <f t="shared" ref="S253" si="1263">SUM(S250:S252)</f>
        <v>16642.483070000002</v>
      </c>
      <c r="T253" s="2">
        <f t="shared" ref="T253" si="1264">SUM(T250:T252)</f>
        <v>20830.121855000001</v>
      </c>
      <c r="U253" s="2">
        <f t="shared" ref="U253" si="1265">SUM(U250:U252)</f>
        <v>58750.335773999999</v>
      </c>
      <c r="V253" s="2">
        <f t="shared" ref="V253" si="1266">SUM(V250:V252)</f>
        <v>64724.370649000004</v>
      </c>
      <c r="W253" s="2">
        <f t="shared" ref="W253" si="1267">SUM(W250:W252)</f>
        <v>116218.23915800001</v>
      </c>
      <c r="X253" s="2">
        <f t="shared" ref="X253" si="1268">SUM(X250:X252)</f>
        <v>117407.456519</v>
      </c>
      <c r="Y253" s="2">
        <f t="shared" ref="Y253" si="1269">SUM(Y250:Y252)</f>
        <v>145870.54360099998</v>
      </c>
      <c r="Z253" s="2">
        <f t="shared" ref="Z253" si="1270">SUM(Z250:Z252)</f>
        <v>153973.43283800001</v>
      </c>
      <c r="AA253" s="2">
        <f t="shared" ref="AA253" si="1271">SUM(AA250:AA252)</f>
        <v>120291.1267704034</v>
      </c>
      <c r="AB253" s="2">
        <f t="shared" ref="AB253" si="1272">SUM(AB250:AB252)</f>
        <v>157758.75924441451</v>
      </c>
      <c r="AC253" s="2">
        <f t="shared" ref="AC253" si="1273">SUM(AC250:AC252)</f>
        <v>148010.3654453253</v>
      </c>
      <c r="AD253" s="2">
        <f t="shared" ref="AD253" si="1274">SUM(AD250:AD252)</f>
        <v>119953.74884313517</v>
      </c>
      <c r="AE253" s="2">
        <f t="shared" ref="AE253" si="1275">SUM(AE250:AE252)</f>
        <v>93654.496244058726</v>
      </c>
      <c r="AF253" s="75">
        <f t="shared" ref="AF253" si="1276">SUM(AF250:AF252)</f>
        <v>126889.25369326514</v>
      </c>
      <c r="AG253" s="75">
        <f t="shared" ref="AG253" si="1277">SUM(AG250:AG252)</f>
        <v>131760.33228313844</v>
      </c>
      <c r="AH253" s="75">
        <f t="shared" ref="AH253" si="1278">SUM(AH250:AH252)</f>
        <v>124657.15698467163</v>
      </c>
      <c r="AI253" s="75">
        <f t="shared" ref="AI253" si="1279">SUM(AI250:AI252)</f>
        <v>139117.01521621583</v>
      </c>
      <c r="AJ253" s="75">
        <f t="shared" ref="AJ253" si="1280">SUM(AJ250:AJ252)</f>
        <v>143343.70509251446</v>
      </c>
      <c r="AK253" s="75">
        <f t="shared" ref="AK253" si="1281">SUM(AK250:AK252)</f>
        <v>159176.32075944945</v>
      </c>
      <c r="AL253" s="75">
        <f t="shared" ref="AL253" si="1282">SUM(AL250:AL252)</f>
        <v>165081.83972298147</v>
      </c>
      <c r="AM253" s="75">
        <f t="shared" ref="AM253" si="1283">SUM(AM250:AM252)</f>
        <v>161896.15289875006</v>
      </c>
      <c r="AN253" s="75">
        <f t="shared" ref="AN253" si="1284">SUM(AN250:AN252)</f>
        <v>151690.14050357864</v>
      </c>
      <c r="AO253" s="75">
        <f t="shared" ref="AO253" si="1285">SUM(AO250:AO252)</f>
        <v>171788.71052010951</v>
      </c>
      <c r="AP253" s="75">
        <f t="shared" ref="AP253" si="1286">SUM(AP250:AP252)</f>
        <v>114162.77932522639</v>
      </c>
      <c r="AQ253" s="75">
        <f t="shared" ref="AQ253" si="1287">SUM(AQ250:AQ252)</f>
        <v>135463.89497311853</v>
      </c>
      <c r="AR253" s="75">
        <f t="shared" ref="AR253" si="1288">SUM(AR250:AR252)</f>
        <v>119023.50499139975</v>
      </c>
      <c r="AS253" s="75">
        <f t="shared" ref="AS253" si="1289">SUM(AS250:AS252)</f>
        <v>124747.88003242506</v>
      </c>
      <c r="AT253" s="75">
        <f t="shared" ref="AT253" si="1290">SUM(AT250:AT252)</f>
        <v>137366.36580765934</v>
      </c>
      <c r="AU253" s="75">
        <f t="shared" ref="AU253" si="1291">SUM(AU250:AU252)</f>
        <v>92068.249855978502</v>
      </c>
      <c r="AV253" s="75">
        <f t="shared" ref="AV253" si="1292">SUM(AV250:AV252)</f>
        <v>116427.87065106348</v>
      </c>
      <c r="AW253" s="75">
        <f t="shared" ref="AW253" si="1293">SUM(AW250:AW252)</f>
        <v>137195.52929420557</v>
      </c>
      <c r="AX253" s="75">
        <f t="shared" ref="AX253" si="1294">SUM(AX250:AX252)</f>
        <v>127838.08595433398</v>
      </c>
      <c r="AY253" s="75">
        <f t="shared" ref="AY253" si="1295">SUM(AY250:AY252)</f>
        <v>122857.10460636445</v>
      </c>
      <c r="AZ253" s="75">
        <f t="shared" ref="AZ253" si="1296">SUM(AZ250:AZ252)</f>
        <v>128051.00297735102</v>
      </c>
      <c r="BA253" s="75">
        <f t="shared" ref="BA253" si="1297">SUM(BA250:BA252)</f>
        <v>127011.74753359615</v>
      </c>
      <c r="BB253" s="75">
        <f t="shared" ref="BB253" si="1298">SUM(BB250:BB252)</f>
        <v>125334.18934649785</v>
      </c>
      <c r="BC253" s="75">
        <f t="shared" ref="BC253" si="1299">SUM(BC250:BC252)</f>
        <v>106418.88328663565</v>
      </c>
      <c r="BD253" s="75">
        <f t="shared" ref="BD253" si="1300">SUM(BD250:BD252)</f>
        <v>148439.71341612728</v>
      </c>
      <c r="BE253" s="75">
        <f t="shared" ref="BE253" si="1301">SUM(BE250:BE252)</f>
        <v>134280.68735543941</v>
      </c>
      <c r="BF253" s="75">
        <f t="shared" ref="BF253" si="1302">SUM(BF250:BF252)</f>
        <v>120835.106140843</v>
      </c>
      <c r="BG253" s="75">
        <f t="shared" ref="BG253" si="1303">SUM(BG250:BG252)</f>
        <v>120562.29810006816</v>
      </c>
    </row>
    <row r="254" spans="1:59" x14ac:dyDescent="0.2">
      <c r="D254" s="11" t="s">
        <v>13</v>
      </c>
      <c r="F254" s="26" t="s">
        <v>8</v>
      </c>
      <c r="G254" s="5">
        <v>6058.5276604140809</v>
      </c>
      <c r="H254" s="5">
        <v>8740.77651162236</v>
      </c>
      <c r="I254" s="5">
        <v>9654.319036551753</v>
      </c>
      <c r="J254" s="5">
        <v>8489.304978154225</v>
      </c>
      <c r="K254" s="5">
        <v>6647.1995558512917</v>
      </c>
      <c r="L254" s="5">
        <v>9136.4606242546452</v>
      </c>
      <c r="M254" s="5">
        <v>5368.7675502555021</v>
      </c>
      <c r="N254" s="5">
        <v>8483.6749536556144</v>
      </c>
      <c r="O254" s="5">
        <v>9746.9822748760944</v>
      </c>
      <c r="P254" s="5">
        <v>9250.9638346000411</v>
      </c>
      <c r="Q254" s="5">
        <v>7025.4973071969398</v>
      </c>
      <c r="R254" s="5">
        <v>11082.961080635627</v>
      </c>
      <c r="S254" s="5">
        <v>6545.7419741365093</v>
      </c>
      <c r="T254" s="5">
        <v>4083.1846913359768</v>
      </c>
      <c r="U254" s="5">
        <v>11471.083512910316</v>
      </c>
      <c r="V254" s="5">
        <v>13783</v>
      </c>
      <c r="W254" s="5">
        <v>9673</v>
      </c>
      <c r="X254" s="5">
        <v>7163</v>
      </c>
      <c r="Y254" s="5">
        <v>14148</v>
      </c>
      <c r="Z254" s="5">
        <v>15735</v>
      </c>
      <c r="AA254" s="5">
        <v>18252</v>
      </c>
      <c r="AB254" s="5">
        <v>14230</v>
      </c>
      <c r="AC254" s="5">
        <v>25314</v>
      </c>
      <c r="AD254" s="5">
        <v>16090</v>
      </c>
      <c r="AE254" s="5">
        <v>13837</v>
      </c>
      <c r="AF254" s="75">
        <v>18791</v>
      </c>
      <c r="AG254" s="75">
        <v>15909</v>
      </c>
      <c r="AH254" s="75">
        <v>16663</v>
      </c>
      <c r="AI254" s="75">
        <v>15042</v>
      </c>
      <c r="AJ254" s="75">
        <v>17228</v>
      </c>
      <c r="AK254" s="75">
        <v>14989</v>
      </c>
      <c r="AL254" s="75">
        <v>11106.154500000001</v>
      </c>
      <c r="AM254" s="75">
        <v>19386.259050000001</v>
      </c>
      <c r="AN254" s="75">
        <v>15954.5766</v>
      </c>
      <c r="AO254" s="75">
        <v>23273.313999999998</v>
      </c>
      <c r="AP254" s="75">
        <v>19754.863700000002</v>
      </c>
      <c r="AQ254" s="75">
        <v>15265.034435</v>
      </c>
      <c r="AR254" s="75">
        <v>22027.599999999999</v>
      </c>
      <c r="AS254" s="75">
        <v>13004.5</v>
      </c>
      <c r="AT254" s="75">
        <v>14111.6</v>
      </c>
      <c r="AU254" s="75">
        <v>7178.7999999999993</v>
      </c>
      <c r="AV254" s="75">
        <v>7645.2</v>
      </c>
      <c r="AW254" s="75">
        <v>14845.3</v>
      </c>
      <c r="AX254" s="75">
        <v>7178.7999999999993</v>
      </c>
      <c r="AY254" s="75">
        <v>8508.2000000000007</v>
      </c>
      <c r="AZ254" s="75">
        <v>8508.2000000000007</v>
      </c>
      <c r="BA254" s="75">
        <v>8508.2000000000007</v>
      </c>
      <c r="BB254" s="75">
        <v>9446.1999999999971</v>
      </c>
      <c r="BC254" s="75">
        <v>17588.669999999998</v>
      </c>
      <c r="BD254" s="75">
        <v>10026.799999999997</v>
      </c>
      <c r="BE254" s="75">
        <v>11736.91</v>
      </c>
      <c r="BF254" s="75">
        <v>15956.676000000003</v>
      </c>
      <c r="BG254" s="75">
        <v>11185.54</v>
      </c>
    </row>
    <row r="255" spans="1:59" x14ac:dyDescent="0.2">
      <c r="F255" s="26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</row>
    <row r="256" spans="1:59" x14ac:dyDescent="0.2">
      <c r="A256" s="29"/>
      <c r="B256" s="30"/>
      <c r="C256" s="30"/>
      <c r="D256" s="25"/>
      <c r="E256" s="25"/>
      <c r="F256" s="31" t="s">
        <v>23</v>
      </c>
      <c r="G256" s="77">
        <f>SUM(G244+G248+G249+G253+G254)</f>
        <v>565123.58703541418</v>
      </c>
      <c r="H256" s="77">
        <f>SUM(H244+H248+H249+H253+H254)</f>
        <v>654833.30012914026</v>
      </c>
      <c r="I256" s="77">
        <f t="shared" ref="I256:BG256" si="1304">SUM(I244+I248+I249+I253+I254)</f>
        <v>638789.82749061775</v>
      </c>
      <c r="J256" s="77">
        <f t="shared" si="1304"/>
        <v>672592.46509815427</v>
      </c>
      <c r="K256" s="77">
        <f t="shared" si="1304"/>
        <v>786408.48847585125</v>
      </c>
      <c r="L256" s="77">
        <f t="shared" si="1304"/>
        <v>709732.46599925461</v>
      </c>
      <c r="M256" s="77">
        <f t="shared" si="1304"/>
        <v>618722.32044525549</v>
      </c>
      <c r="N256" s="77">
        <f t="shared" si="1304"/>
        <v>862611.07373865577</v>
      </c>
      <c r="O256" s="77">
        <f t="shared" si="1304"/>
        <v>741372.51354797638</v>
      </c>
      <c r="P256" s="77">
        <f t="shared" si="1304"/>
        <v>663503.21610460011</v>
      </c>
      <c r="Q256" s="77">
        <f t="shared" si="1304"/>
        <v>723495.56629219698</v>
      </c>
      <c r="R256" s="77">
        <f t="shared" si="1304"/>
        <v>759642.99352125009</v>
      </c>
      <c r="S256" s="77">
        <f t="shared" si="1304"/>
        <v>570960.55504413648</v>
      </c>
      <c r="T256" s="77">
        <f t="shared" si="1304"/>
        <v>577661.98654633597</v>
      </c>
      <c r="U256" s="77">
        <f t="shared" si="1304"/>
        <v>663181.84928691026</v>
      </c>
      <c r="V256" s="77">
        <f t="shared" si="1304"/>
        <v>688724.11064900015</v>
      </c>
      <c r="W256" s="77">
        <f t="shared" si="1304"/>
        <v>573348.44915799994</v>
      </c>
      <c r="X256" s="77">
        <f t="shared" si="1304"/>
        <v>728470.30651899998</v>
      </c>
      <c r="Y256" s="77">
        <f t="shared" si="1304"/>
        <v>782011.71360099991</v>
      </c>
      <c r="Z256" s="77">
        <f t="shared" si="1304"/>
        <v>696141.48283799994</v>
      </c>
      <c r="AA256" s="77">
        <f t="shared" si="1304"/>
        <v>756285.25677040336</v>
      </c>
      <c r="AB256" s="77">
        <f t="shared" si="1304"/>
        <v>751061.47924441448</v>
      </c>
      <c r="AC256" s="77">
        <f t="shared" si="1304"/>
        <v>871360.64544532518</v>
      </c>
      <c r="AD256" s="77">
        <f t="shared" si="1304"/>
        <v>757738.88884313521</v>
      </c>
      <c r="AE256" s="77">
        <f t="shared" si="1304"/>
        <v>649885.33624405868</v>
      </c>
      <c r="AF256" s="77">
        <f t="shared" si="1304"/>
        <v>687286.02369326516</v>
      </c>
      <c r="AG256" s="77">
        <f t="shared" si="1304"/>
        <v>808318.28228313837</v>
      </c>
      <c r="AH256" s="77">
        <f t="shared" si="1304"/>
        <v>640536.42698467162</v>
      </c>
      <c r="AI256" s="77">
        <f t="shared" si="1304"/>
        <v>621594.36521621584</v>
      </c>
      <c r="AJ256" s="77">
        <f t="shared" si="1304"/>
        <v>785707.98509251443</v>
      </c>
      <c r="AK256" s="77">
        <f t="shared" si="1304"/>
        <v>908157.81075944938</v>
      </c>
      <c r="AL256" s="77">
        <f t="shared" si="1304"/>
        <v>668429.59422298148</v>
      </c>
      <c r="AM256" s="77">
        <f t="shared" si="1304"/>
        <v>725862.62194874999</v>
      </c>
      <c r="AN256" s="77">
        <f t="shared" si="1304"/>
        <v>727175.72710357863</v>
      </c>
      <c r="AO256" s="77">
        <f t="shared" si="1304"/>
        <v>790984.77452010952</v>
      </c>
      <c r="AP256" s="77">
        <f t="shared" si="1304"/>
        <v>869012.7030252266</v>
      </c>
      <c r="AQ256" s="77">
        <f t="shared" si="1304"/>
        <v>770158.99940811854</v>
      </c>
      <c r="AR256" s="77">
        <f t="shared" si="1304"/>
        <v>949724.70499139954</v>
      </c>
      <c r="AS256" s="77">
        <f t="shared" si="1304"/>
        <v>798793.84003242501</v>
      </c>
      <c r="AT256" s="77">
        <f t="shared" si="1304"/>
        <v>685429.95580765931</v>
      </c>
      <c r="AU256" s="77">
        <f t="shared" si="1304"/>
        <v>834800.0898559785</v>
      </c>
      <c r="AV256" s="77">
        <f t="shared" si="1304"/>
        <v>727291.39065106353</v>
      </c>
      <c r="AW256" s="77">
        <f t="shared" si="1304"/>
        <v>653215.66929420561</v>
      </c>
      <c r="AX256" s="77">
        <f t="shared" si="1304"/>
        <v>646293.9359543341</v>
      </c>
      <c r="AY256" s="77">
        <f t="shared" si="1304"/>
        <v>515019.20460636448</v>
      </c>
      <c r="AZ256" s="77">
        <f t="shared" si="1304"/>
        <v>679685.42297735089</v>
      </c>
      <c r="BA256" s="77">
        <f t="shared" si="1304"/>
        <v>793263.89753359603</v>
      </c>
      <c r="BB256" s="77">
        <f t="shared" si="1304"/>
        <v>716344.48934649781</v>
      </c>
      <c r="BC256" s="77">
        <f t="shared" si="1304"/>
        <v>843734.13328663574</v>
      </c>
      <c r="BD256" s="77">
        <f t="shared" si="1304"/>
        <v>699992.48341612739</v>
      </c>
      <c r="BE256" s="77">
        <f t="shared" si="1304"/>
        <v>716830.03735543939</v>
      </c>
      <c r="BF256" s="77">
        <f t="shared" si="1304"/>
        <v>705268.20214084291</v>
      </c>
      <c r="BG256" s="77">
        <f t="shared" si="1304"/>
        <v>764507.47743891121</v>
      </c>
    </row>
    <row r="257" spans="1:59" ht="13.5" thickBot="1" x14ac:dyDescent="0.25">
      <c r="A257" s="48"/>
      <c r="B257" s="48"/>
      <c r="C257" s="48"/>
      <c r="D257" s="49"/>
      <c r="E257" s="49"/>
      <c r="F257" s="49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</row>
    <row r="258" spans="1:59" ht="14.25" thickTop="1" thickBot="1" x14ac:dyDescent="0.25">
      <c r="A258" s="41" t="s">
        <v>47</v>
      </c>
      <c r="B258" s="42"/>
      <c r="C258" s="42"/>
      <c r="D258" s="45"/>
      <c r="E258" s="45"/>
      <c r="F258" s="45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7"/>
    </row>
    <row r="259" spans="1:59" ht="13.5" thickTop="1" x14ac:dyDescent="0.2"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</row>
    <row r="260" spans="1:59" x14ac:dyDescent="0.2">
      <c r="B260" s="25"/>
      <c r="D260" s="11" t="s">
        <v>5</v>
      </c>
      <c r="F260" s="26" t="s">
        <v>6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</row>
    <row r="261" spans="1:59" x14ac:dyDescent="0.2">
      <c r="D261" s="11" t="s">
        <v>7</v>
      </c>
      <c r="F261" s="26" t="s">
        <v>8</v>
      </c>
      <c r="G261" s="5">
        <v>0</v>
      </c>
      <c r="H261" s="5">
        <v>0</v>
      </c>
      <c r="I261" s="5">
        <v>0</v>
      </c>
      <c r="J261" s="5">
        <v>0</v>
      </c>
      <c r="K261" s="5">
        <v>1753.83</v>
      </c>
      <c r="L261" s="5">
        <v>588.9</v>
      </c>
      <c r="M261" s="5">
        <v>240</v>
      </c>
      <c r="N261" s="5">
        <v>1807.6799999999998</v>
      </c>
      <c r="O261" s="5">
        <v>1821.73</v>
      </c>
      <c r="P261" s="5">
        <v>1919.43</v>
      </c>
      <c r="Q261" s="5">
        <v>632.55999999999995</v>
      </c>
      <c r="R261" s="5">
        <v>3149.93</v>
      </c>
      <c r="S261" s="5">
        <v>3340.4100000000003</v>
      </c>
      <c r="T261" s="5">
        <v>2336.33</v>
      </c>
      <c r="U261" s="5">
        <v>3042.9399999999996</v>
      </c>
      <c r="V261" s="5">
        <v>2942.03</v>
      </c>
      <c r="W261" s="5">
        <v>1734.7800000000002</v>
      </c>
      <c r="X261" s="5">
        <v>4687.3799999999992</v>
      </c>
      <c r="Y261" s="5">
        <v>3110.6299999999997</v>
      </c>
      <c r="Z261" s="5">
        <v>2824.6200000000003</v>
      </c>
      <c r="AA261" s="5">
        <v>3348.0799999999995</v>
      </c>
      <c r="AB261" s="5">
        <v>2575.9</v>
      </c>
      <c r="AC261" s="5">
        <v>3417.59</v>
      </c>
      <c r="AD261" s="5">
        <v>3222.71</v>
      </c>
      <c r="AE261" s="5">
        <v>3301.67</v>
      </c>
      <c r="AF261" s="9">
        <v>1975.87</v>
      </c>
      <c r="AG261" s="9">
        <v>2201.5499999999997</v>
      </c>
      <c r="AH261" s="9">
        <v>4485.1099999999997</v>
      </c>
      <c r="AI261" s="9">
        <v>1628.88</v>
      </c>
      <c r="AJ261" s="9">
        <v>1774.16</v>
      </c>
      <c r="AK261" s="9">
        <v>2076.73</v>
      </c>
      <c r="AL261" s="9">
        <v>935.69999999999982</v>
      </c>
      <c r="AM261" s="9">
        <v>2645.1000000000004</v>
      </c>
      <c r="AN261" s="9">
        <v>1866.47</v>
      </c>
      <c r="AO261" s="9">
        <v>2773.1699999999996</v>
      </c>
      <c r="AP261" s="9">
        <v>2790.9380000000001</v>
      </c>
      <c r="AQ261" s="9">
        <v>1795.9459999999999</v>
      </c>
      <c r="AR261" s="9">
        <v>2743.09</v>
      </c>
      <c r="AS261" s="9">
        <v>2994.6886</v>
      </c>
      <c r="AT261" s="9">
        <v>2878.136</v>
      </c>
      <c r="AU261" s="9">
        <v>5358.1489999999994</v>
      </c>
      <c r="AV261" s="9">
        <v>1966.5173587546947</v>
      </c>
      <c r="AW261" s="9">
        <v>2378.0131559478577</v>
      </c>
      <c r="AX261" s="9">
        <v>2278.346634970962</v>
      </c>
      <c r="AY261" s="9">
        <v>2138.6289999999999</v>
      </c>
      <c r="AZ261" s="9">
        <v>3288.0809999999997</v>
      </c>
      <c r="BA261" s="9">
        <v>3312.1079999999997</v>
      </c>
      <c r="BB261" s="9">
        <v>374.9</v>
      </c>
      <c r="BC261" s="9">
        <v>163.85000000000002</v>
      </c>
      <c r="BD261" s="9">
        <v>124.46000000000001</v>
      </c>
      <c r="BE261" s="9">
        <v>0</v>
      </c>
      <c r="BF261" s="9">
        <v>1305.8570000000002</v>
      </c>
      <c r="BG261" s="9">
        <v>378.49606000000006</v>
      </c>
    </row>
    <row r="262" spans="1:59" x14ac:dyDescent="0.2">
      <c r="F262" s="26" t="s">
        <v>9</v>
      </c>
      <c r="G262" s="5">
        <v>-1.01</v>
      </c>
      <c r="H262" s="5">
        <v>-381.96999999999997</v>
      </c>
      <c r="I262" s="5">
        <v>1772.6100000000001</v>
      </c>
      <c r="J262" s="5">
        <v>117441.2</v>
      </c>
      <c r="K262" s="5">
        <v>135627.57000000004</v>
      </c>
      <c r="L262" s="5">
        <v>136014.22000000003</v>
      </c>
      <c r="M262" s="5">
        <v>59650.68</v>
      </c>
      <c r="N262" s="5">
        <v>119873.48999999999</v>
      </c>
      <c r="O262" s="5">
        <v>123286.81</v>
      </c>
      <c r="P262" s="5">
        <v>128743.8</v>
      </c>
      <c r="Q262" s="5">
        <v>129745.01000000001</v>
      </c>
      <c r="R262" s="5">
        <v>139488.88</v>
      </c>
      <c r="S262" s="5">
        <v>120482.37</v>
      </c>
      <c r="T262" s="5">
        <v>134436.71000000002</v>
      </c>
      <c r="U262" s="5">
        <v>125066.38</v>
      </c>
      <c r="V262" s="5">
        <v>133969.40000000002</v>
      </c>
      <c r="W262" s="5">
        <v>137903.37</v>
      </c>
      <c r="X262" s="5">
        <v>149655.20999999996</v>
      </c>
      <c r="Y262" s="5">
        <v>171052.97000000003</v>
      </c>
      <c r="Z262" s="5">
        <v>164461.51000000004</v>
      </c>
      <c r="AA262" s="5">
        <v>170612.13</v>
      </c>
      <c r="AB262" s="5">
        <v>158473.48000000004</v>
      </c>
      <c r="AC262" s="5">
        <v>155046.90999999997</v>
      </c>
      <c r="AD262" s="5">
        <v>189561.46000000002</v>
      </c>
      <c r="AE262" s="5">
        <v>183547.65999999997</v>
      </c>
      <c r="AF262" s="10">
        <v>221055.09000000003</v>
      </c>
      <c r="AG262" s="10">
        <v>174149.08000000002</v>
      </c>
      <c r="AH262" s="10">
        <v>212255.79000000004</v>
      </c>
      <c r="AI262" s="10">
        <v>188915.42000000004</v>
      </c>
      <c r="AJ262" s="10">
        <v>236840.66000000003</v>
      </c>
      <c r="AK262" s="10">
        <v>230467.41999999998</v>
      </c>
      <c r="AL262" s="10">
        <v>102328.65</v>
      </c>
      <c r="AM262" s="10">
        <v>167402.32999999999</v>
      </c>
      <c r="AN262" s="10">
        <v>216619.73</v>
      </c>
      <c r="AO262" s="10">
        <v>201671.57999999996</v>
      </c>
      <c r="AP262" s="10">
        <v>213926.32200000001</v>
      </c>
      <c r="AQ262" s="10">
        <v>220579.53399999996</v>
      </c>
      <c r="AR262" s="10">
        <v>235758.80599999998</v>
      </c>
      <c r="AS262" s="10">
        <v>207349.46140000003</v>
      </c>
      <c r="AT262" s="10">
        <v>217287.72998512402</v>
      </c>
      <c r="AU262" s="10">
        <v>283286.06899999996</v>
      </c>
      <c r="AV262" s="10">
        <v>287267.65064124536</v>
      </c>
      <c r="AW262" s="10">
        <v>164357.11284405214</v>
      </c>
      <c r="AX262" s="10">
        <v>253353.45136502906</v>
      </c>
      <c r="AY262" s="10">
        <v>229029.55700000003</v>
      </c>
      <c r="AZ262" s="10">
        <v>249626.79199999999</v>
      </c>
      <c r="BA262" s="10">
        <v>265374.58400000003</v>
      </c>
      <c r="BB262" s="10">
        <v>205340.67999999996</v>
      </c>
      <c r="BC262" s="10">
        <v>260496.22999999995</v>
      </c>
      <c r="BD262" s="10">
        <v>268227.65019999997</v>
      </c>
      <c r="BE262" s="10">
        <v>112912.54000000001</v>
      </c>
      <c r="BF262" s="10">
        <v>181058.86210000003</v>
      </c>
      <c r="BG262" s="10">
        <v>230889.47263999999</v>
      </c>
    </row>
    <row r="263" spans="1:59" x14ac:dyDescent="0.2">
      <c r="D263" s="12"/>
      <c r="F263" s="26" t="s">
        <v>6</v>
      </c>
      <c r="G263" s="5">
        <v>1.01</v>
      </c>
      <c r="H263" s="5">
        <v>381.96999999999997</v>
      </c>
      <c r="I263" s="5">
        <v>-1772.6100000000001</v>
      </c>
      <c r="J263" s="5">
        <v>-117441.2</v>
      </c>
      <c r="K263" s="5">
        <v>-137381.40000000002</v>
      </c>
      <c r="L263" s="5">
        <v>-136603.12000000002</v>
      </c>
      <c r="M263" s="5">
        <v>-59890.68</v>
      </c>
      <c r="N263" s="5">
        <v>-121681.16999999998</v>
      </c>
      <c r="O263" s="5">
        <v>-125108.54</v>
      </c>
      <c r="P263" s="5">
        <v>-130663.23</v>
      </c>
      <c r="Q263" s="5">
        <v>-130377.57</v>
      </c>
      <c r="R263" s="5">
        <v>-142638.81</v>
      </c>
      <c r="S263" s="5">
        <v>-123822.78</v>
      </c>
      <c r="T263" s="5">
        <v>-136773.04</v>
      </c>
      <c r="U263" s="5">
        <v>-128109.32</v>
      </c>
      <c r="V263" s="5">
        <v>-136911.43000000002</v>
      </c>
      <c r="W263" s="5">
        <v>-139638.15</v>
      </c>
      <c r="X263" s="5">
        <v>-154342.58999999997</v>
      </c>
      <c r="Y263" s="5">
        <v>-174163.60000000003</v>
      </c>
      <c r="Z263" s="5">
        <v>-167286.13000000003</v>
      </c>
      <c r="AA263" s="5">
        <v>-173960.21</v>
      </c>
      <c r="AB263" s="5">
        <v>-161049.38000000003</v>
      </c>
      <c r="AC263" s="5">
        <v>-158464.49999999997</v>
      </c>
      <c r="AD263" s="5">
        <v>-192784.17</v>
      </c>
      <c r="AE263" s="5">
        <v>-186849.33</v>
      </c>
      <c r="AF263" s="9">
        <v>-223030.96000000002</v>
      </c>
      <c r="AG263" s="9">
        <v>-176350.63</v>
      </c>
      <c r="AH263" s="9">
        <v>-216740.90000000002</v>
      </c>
      <c r="AI263" s="9">
        <v>-190544.30000000005</v>
      </c>
      <c r="AJ263" s="9">
        <v>-238614.82000000004</v>
      </c>
      <c r="AK263" s="9">
        <v>-232544.15</v>
      </c>
      <c r="AL263" s="9">
        <v>-103264.34999999999</v>
      </c>
      <c r="AM263" s="9">
        <v>-170047.43</v>
      </c>
      <c r="AN263" s="9">
        <v>-218486.2</v>
      </c>
      <c r="AO263" s="9">
        <v>-204444.74999999997</v>
      </c>
      <c r="AP263" s="9">
        <v>-216717.26</v>
      </c>
      <c r="AQ263" s="9">
        <v>-222375.47999999995</v>
      </c>
      <c r="AR263" s="9">
        <v>-238501.89599999998</v>
      </c>
      <c r="AS263" s="9">
        <v>-210344.15000000002</v>
      </c>
      <c r="AT263" s="9">
        <v>-220165.86598512402</v>
      </c>
      <c r="AU263" s="9">
        <v>-288644.21799999994</v>
      </c>
      <c r="AV263" s="9">
        <v>-289234.16800000006</v>
      </c>
      <c r="AW263" s="9">
        <v>-166735.12599999999</v>
      </c>
      <c r="AX263" s="9">
        <v>-255631.79800000001</v>
      </c>
      <c r="AY263" s="9">
        <v>-231168.18600000002</v>
      </c>
      <c r="AZ263" s="9">
        <v>-252914.87299999999</v>
      </c>
      <c r="BA263" s="9">
        <v>-268686.69200000004</v>
      </c>
      <c r="BB263" s="9">
        <v>-205715.57999999996</v>
      </c>
      <c r="BC263" s="9">
        <v>-260660.07999999996</v>
      </c>
      <c r="BD263" s="9">
        <v>-268352.1102</v>
      </c>
      <c r="BE263" s="9">
        <v>-112912.54000000001</v>
      </c>
      <c r="BF263" s="9">
        <v>-182364.71910000002</v>
      </c>
      <c r="BG263" s="9">
        <v>-231267.9687</v>
      </c>
    </row>
    <row r="264" spans="1:59" x14ac:dyDescent="0.2">
      <c r="B264" s="12"/>
      <c r="E264" s="27"/>
      <c r="F264" s="13" t="s">
        <v>10</v>
      </c>
      <c r="G264" s="2">
        <f>SUM(G261:G263)</f>
        <v>0</v>
      </c>
      <c r="H264" s="2">
        <f t="shared" ref="H264" si="1305">SUM(H261:H263)</f>
        <v>0</v>
      </c>
      <c r="I264" s="2">
        <f t="shared" ref="I264" si="1306">SUM(I261:I263)</f>
        <v>0</v>
      </c>
      <c r="J264" s="2">
        <f t="shared" ref="J264" si="1307">SUM(J261:J263)</f>
        <v>0</v>
      </c>
      <c r="K264" s="2">
        <f t="shared" ref="K264" si="1308">SUM(K261:K263)</f>
        <v>0</v>
      </c>
      <c r="L264" s="2">
        <f t="shared" ref="L264" si="1309">SUM(L261:L263)</f>
        <v>0</v>
      </c>
      <c r="M264" s="2">
        <f t="shared" ref="M264" si="1310">SUM(M261:M263)</f>
        <v>0</v>
      </c>
      <c r="N264" s="2">
        <f t="shared" ref="N264" si="1311">SUM(N261:N263)</f>
        <v>0</v>
      </c>
      <c r="O264" s="2">
        <f t="shared" ref="O264" si="1312">SUM(O261:O263)</f>
        <v>0</v>
      </c>
      <c r="P264" s="2">
        <f t="shared" ref="P264" si="1313">SUM(P261:P263)</f>
        <v>0</v>
      </c>
      <c r="Q264" s="2">
        <f t="shared" ref="Q264" si="1314">SUM(Q261:Q263)</f>
        <v>0</v>
      </c>
      <c r="R264" s="2">
        <f t="shared" ref="R264" si="1315">SUM(R261:R263)</f>
        <v>0</v>
      </c>
      <c r="S264" s="2">
        <f t="shared" ref="S264" si="1316">SUM(S261:S263)</f>
        <v>0</v>
      </c>
      <c r="T264" s="2">
        <f t="shared" ref="T264" si="1317">SUM(T261:T263)</f>
        <v>0</v>
      </c>
      <c r="U264" s="2">
        <f t="shared" ref="U264" si="1318">SUM(U261:U263)</f>
        <v>0</v>
      </c>
      <c r="V264" s="2">
        <f t="shared" ref="V264" si="1319">SUM(V261:V263)</f>
        <v>0</v>
      </c>
      <c r="W264" s="2">
        <f t="shared" ref="W264" si="1320">SUM(W261:W263)</f>
        <v>0</v>
      </c>
      <c r="X264" s="2">
        <f t="shared" ref="X264" si="1321">SUM(X261:X263)</f>
        <v>0</v>
      </c>
      <c r="Y264" s="2">
        <f t="shared" ref="Y264" si="1322">SUM(Y261:Y263)</f>
        <v>0</v>
      </c>
      <c r="Z264" s="2">
        <f t="shared" ref="Z264" si="1323">SUM(Z261:Z263)</f>
        <v>0</v>
      </c>
      <c r="AA264" s="2">
        <f t="shared" ref="AA264" si="1324">SUM(AA261:AA263)</f>
        <v>0</v>
      </c>
      <c r="AB264" s="2">
        <f t="shared" ref="AB264" si="1325">SUM(AB261:AB263)</f>
        <v>0</v>
      </c>
      <c r="AC264" s="2">
        <f t="shared" ref="AC264" si="1326">SUM(AC261:AC263)</f>
        <v>0</v>
      </c>
      <c r="AD264" s="2">
        <f t="shared" ref="AD264" si="1327">SUM(AD261:AD263)</f>
        <v>0</v>
      </c>
      <c r="AE264" s="2">
        <f t="shared" ref="AE264" si="1328">SUM(AE261:AE263)</f>
        <v>0</v>
      </c>
      <c r="AF264" s="2">
        <f t="shared" ref="AF264" si="1329">SUM(AF261:AF263)</f>
        <v>0</v>
      </c>
      <c r="AG264" s="75">
        <f t="shared" ref="AG264" si="1330">SUM(AG261:AG263)</f>
        <v>0</v>
      </c>
      <c r="AH264" s="75">
        <f t="shared" ref="AH264" si="1331">SUM(AH261:AH263)</f>
        <v>0</v>
      </c>
      <c r="AI264" s="75">
        <f t="shared" ref="AI264" si="1332">SUM(AI261:AI263)</f>
        <v>0</v>
      </c>
      <c r="AJ264" s="75">
        <f t="shared" ref="AJ264" si="1333">SUM(AJ261:AJ263)</f>
        <v>0</v>
      </c>
      <c r="AK264" s="75">
        <f t="shared" ref="AK264" si="1334">SUM(AK261:AK263)</f>
        <v>0</v>
      </c>
      <c r="AL264" s="75">
        <f t="shared" ref="AL264" si="1335">SUM(AL261:AL263)</f>
        <v>0</v>
      </c>
      <c r="AM264" s="75">
        <f t="shared" ref="AM264" si="1336">SUM(AM261:AM263)</f>
        <v>0</v>
      </c>
      <c r="AN264" s="75">
        <f t="shared" ref="AN264" si="1337">SUM(AN261:AN263)</f>
        <v>0</v>
      </c>
      <c r="AO264" s="75">
        <f t="shared" ref="AO264" si="1338">SUM(AO261:AO263)</f>
        <v>0</v>
      </c>
      <c r="AP264" s="75">
        <f t="shared" ref="AP264" si="1339">SUM(AP261:AP263)</f>
        <v>0</v>
      </c>
      <c r="AQ264" s="75">
        <f t="shared" ref="AQ264" si="1340">SUM(AQ261:AQ263)</f>
        <v>0</v>
      </c>
      <c r="AR264" s="75">
        <f t="shared" ref="AR264" si="1341">SUM(AR261:AR263)</f>
        <v>0</v>
      </c>
      <c r="AS264" s="75">
        <f t="shared" ref="AS264" si="1342">SUM(AS261:AS263)</f>
        <v>0</v>
      </c>
      <c r="AT264" s="75">
        <f t="shared" ref="AT264" si="1343">SUM(AT261:AT263)</f>
        <v>0</v>
      </c>
      <c r="AU264" s="75">
        <f t="shared" ref="AU264" si="1344">SUM(AU261:AU263)</f>
        <v>0</v>
      </c>
      <c r="AV264" s="75">
        <f t="shared" ref="AV264" si="1345">SUM(AV261:AV263)</f>
        <v>0</v>
      </c>
      <c r="AW264" s="75">
        <f t="shared" ref="AW264" si="1346">SUM(AW261:AW263)</f>
        <v>0</v>
      </c>
      <c r="AX264" s="75">
        <f t="shared" ref="AX264" si="1347">SUM(AX261:AX263)</f>
        <v>0</v>
      </c>
      <c r="AY264" s="75">
        <f t="shared" ref="AY264" si="1348">SUM(AY261:AY263)</f>
        <v>0</v>
      </c>
      <c r="AZ264" s="75">
        <f t="shared" ref="AZ264" si="1349">SUM(AZ261:AZ263)</f>
        <v>0</v>
      </c>
      <c r="BA264" s="75">
        <f t="shared" ref="BA264" si="1350">SUM(BA261:BA263)</f>
        <v>0</v>
      </c>
      <c r="BB264" s="75">
        <f t="shared" ref="BB264" si="1351">SUM(BB261:BB263)</f>
        <v>0</v>
      </c>
      <c r="BC264" s="75">
        <f t="shared" ref="BC264" si="1352">SUM(BC261:BC263)</f>
        <v>0</v>
      </c>
      <c r="BD264" s="75">
        <f t="shared" ref="BD264" si="1353">SUM(BD261:BD263)</f>
        <v>0</v>
      </c>
      <c r="BE264" s="75">
        <f t="shared" ref="BE264" si="1354">SUM(BE261:BE263)</f>
        <v>0</v>
      </c>
      <c r="BF264" s="75">
        <f t="shared" ref="BF264" si="1355">SUM(BF261:BF263)</f>
        <v>0</v>
      </c>
      <c r="BG264" s="75">
        <f t="shared" ref="BG264" si="1356">SUM(BG261:BG263)</f>
        <v>0</v>
      </c>
    </row>
    <row r="265" spans="1:59" x14ac:dyDescent="0.2">
      <c r="B265" s="11" t="s">
        <v>48</v>
      </c>
      <c r="D265" s="11" t="s">
        <v>11</v>
      </c>
      <c r="F265" s="26" t="s">
        <v>6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</row>
    <row r="266" spans="1:59" x14ac:dyDescent="0.2">
      <c r="D266" s="11" t="s">
        <v>12</v>
      </c>
      <c r="F266" s="26" t="s">
        <v>8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9"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9">
        <v>0</v>
      </c>
      <c r="BF266" s="9">
        <v>0</v>
      </c>
      <c r="BG266" s="9">
        <v>0</v>
      </c>
    </row>
    <row r="267" spans="1:59" x14ac:dyDescent="0.2">
      <c r="F267" s="26" t="s">
        <v>9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9"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9">
        <v>0</v>
      </c>
      <c r="BF267" s="9">
        <v>0</v>
      </c>
      <c r="BG267" s="9">
        <v>0</v>
      </c>
    </row>
    <row r="268" spans="1:59" x14ac:dyDescent="0.2">
      <c r="F268" s="26" t="s">
        <v>6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9"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9">
        <v>0</v>
      </c>
      <c r="BF268" s="9">
        <v>0</v>
      </c>
      <c r="BG268" s="9">
        <v>0</v>
      </c>
    </row>
    <row r="269" spans="1:59" x14ac:dyDescent="0.2">
      <c r="F269" s="13" t="s">
        <v>10</v>
      </c>
      <c r="G269" s="75">
        <f>SUM(G266:G268)</f>
        <v>0</v>
      </c>
      <c r="H269" s="75">
        <f t="shared" ref="H269" si="1357">SUM(H266:H268)</f>
        <v>0</v>
      </c>
      <c r="I269" s="75">
        <f t="shared" ref="I269" si="1358">SUM(I266:I268)</f>
        <v>0</v>
      </c>
      <c r="J269" s="75">
        <f t="shared" ref="J269" si="1359">SUM(J266:J268)</f>
        <v>0</v>
      </c>
      <c r="K269" s="75">
        <f t="shared" ref="K269" si="1360">SUM(K266:K268)</f>
        <v>0</v>
      </c>
      <c r="L269" s="75">
        <f t="shared" ref="L269" si="1361">SUM(L266:L268)</f>
        <v>0</v>
      </c>
      <c r="M269" s="75">
        <f t="shared" ref="M269" si="1362">SUM(M266:M268)</f>
        <v>0</v>
      </c>
      <c r="N269" s="75">
        <f t="shared" ref="N269" si="1363">SUM(N266:N268)</f>
        <v>0</v>
      </c>
      <c r="O269" s="75">
        <f t="shared" ref="O269" si="1364">SUM(O266:O268)</f>
        <v>0</v>
      </c>
      <c r="P269" s="75">
        <f t="shared" ref="P269" si="1365">SUM(P266:P268)</f>
        <v>0</v>
      </c>
      <c r="Q269" s="75">
        <f t="shared" ref="Q269" si="1366">SUM(Q266:Q268)</f>
        <v>0</v>
      </c>
      <c r="R269" s="75">
        <f t="shared" ref="R269" si="1367">SUM(R266:R268)</f>
        <v>0</v>
      </c>
      <c r="S269" s="75">
        <f t="shared" ref="S269" si="1368">SUM(S266:S268)</f>
        <v>0</v>
      </c>
      <c r="T269" s="75">
        <f t="shared" ref="T269" si="1369">SUM(T266:T268)</f>
        <v>0</v>
      </c>
      <c r="U269" s="75">
        <f t="shared" ref="U269" si="1370">SUM(U266:U268)</f>
        <v>0</v>
      </c>
      <c r="V269" s="75">
        <f t="shared" ref="V269" si="1371">SUM(V266:V268)</f>
        <v>0</v>
      </c>
      <c r="W269" s="75">
        <f t="shared" ref="W269" si="1372">SUM(W266:W268)</f>
        <v>0</v>
      </c>
      <c r="X269" s="75">
        <f t="shared" ref="X269" si="1373">SUM(X266:X268)</f>
        <v>0</v>
      </c>
      <c r="Y269" s="75">
        <f t="shared" ref="Y269" si="1374">SUM(Y266:Y268)</f>
        <v>0</v>
      </c>
      <c r="Z269" s="75">
        <f t="shared" ref="Z269" si="1375">SUM(Z266:Z268)</f>
        <v>0</v>
      </c>
      <c r="AA269" s="75">
        <f t="shared" ref="AA269" si="1376">SUM(AA266:AA268)</f>
        <v>0</v>
      </c>
      <c r="AB269" s="75">
        <f t="shared" ref="AB269" si="1377">SUM(AB266:AB268)</f>
        <v>0</v>
      </c>
      <c r="AC269" s="75">
        <f t="shared" ref="AC269" si="1378">SUM(AC266:AC268)</f>
        <v>0</v>
      </c>
      <c r="AD269" s="75">
        <f t="shared" ref="AD269" si="1379">SUM(AD266:AD268)</f>
        <v>0</v>
      </c>
      <c r="AE269" s="75">
        <f t="shared" ref="AE269" si="1380">SUM(AE266:AE268)</f>
        <v>0</v>
      </c>
      <c r="AF269" s="75">
        <f t="shared" ref="AF269" si="1381">SUM(AF266:AF268)</f>
        <v>0</v>
      </c>
      <c r="AG269" s="75">
        <f t="shared" ref="AG269" si="1382">SUM(AG266:AG268)</f>
        <v>0</v>
      </c>
      <c r="AH269" s="75">
        <f t="shared" ref="AH269" si="1383">SUM(AH266:AH268)</f>
        <v>0</v>
      </c>
      <c r="AI269" s="75">
        <f t="shared" ref="AI269" si="1384">SUM(AI266:AI268)</f>
        <v>0</v>
      </c>
      <c r="AJ269" s="75">
        <f t="shared" ref="AJ269" si="1385">SUM(AJ266:AJ268)</f>
        <v>0</v>
      </c>
      <c r="AK269" s="75">
        <f t="shared" ref="AK269" si="1386">SUM(AK266:AK268)</f>
        <v>0</v>
      </c>
      <c r="AL269" s="75">
        <f t="shared" ref="AL269" si="1387">SUM(AL266:AL268)</f>
        <v>0</v>
      </c>
      <c r="AM269" s="75">
        <f t="shared" ref="AM269" si="1388">SUM(AM266:AM268)</f>
        <v>0</v>
      </c>
      <c r="AN269" s="75">
        <f t="shared" ref="AN269" si="1389">SUM(AN266:AN268)</f>
        <v>0</v>
      </c>
      <c r="AO269" s="75">
        <f t="shared" ref="AO269" si="1390">SUM(AO266:AO268)</f>
        <v>0</v>
      </c>
      <c r="AP269" s="75">
        <f t="shared" ref="AP269" si="1391">SUM(AP266:AP268)</f>
        <v>0</v>
      </c>
      <c r="AQ269" s="75">
        <f t="shared" ref="AQ269" si="1392">SUM(AQ266:AQ268)</f>
        <v>0</v>
      </c>
      <c r="AR269" s="75">
        <f t="shared" ref="AR269" si="1393">SUM(AR266:AR268)</f>
        <v>0</v>
      </c>
      <c r="AS269" s="75">
        <f t="shared" ref="AS269" si="1394">SUM(AS266:AS268)</f>
        <v>0</v>
      </c>
      <c r="AT269" s="75">
        <f t="shared" ref="AT269" si="1395">SUM(AT266:AT268)</f>
        <v>0</v>
      </c>
      <c r="AU269" s="75">
        <f t="shared" ref="AU269" si="1396">SUM(AU266:AU268)</f>
        <v>0</v>
      </c>
      <c r="AV269" s="75">
        <f t="shared" ref="AV269" si="1397">SUM(AV266:AV268)</f>
        <v>0</v>
      </c>
      <c r="AW269" s="75">
        <f t="shared" ref="AW269" si="1398">SUM(AW266:AW268)</f>
        <v>0</v>
      </c>
      <c r="AX269" s="75">
        <f t="shared" ref="AX269" si="1399">SUM(AX266:AX268)</f>
        <v>0</v>
      </c>
      <c r="AY269" s="75">
        <f t="shared" ref="AY269" si="1400">SUM(AY266:AY268)</f>
        <v>0</v>
      </c>
      <c r="AZ269" s="75">
        <f t="shared" ref="AZ269" si="1401">SUM(AZ266:AZ268)</f>
        <v>0</v>
      </c>
      <c r="BA269" s="75">
        <f t="shared" ref="BA269" si="1402">SUM(BA266:BA268)</f>
        <v>0</v>
      </c>
      <c r="BB269" s="75">
        <f t="shared" ref="BB269" si="1403">SUM(BB266:BB268)</f>
        <v>0</v>
      </c>
      <c r="BC269" s="75">
        <f t="shared" ref="BC269" si="1404">SUM(BC266:BC268)</f>
        <v>0</v>
      </c>
      <c r="BD269" s="75">
        <f t="shared" ref="BD269" si="1405">SUM(BD266:BD268)</f>
        <v>0</v>
      </c>
      <c r="BE269" s="75">
        <f t="shared" ref="BE269" si="1406">SUM(BE266:BE268)</f>
        <v>0</v>
      </c>
      <c r="BF269" s="75">
        <f t="shared" ref="BF269" si="1407">SUM(BF266:BF268)</f>
        <v>0</v>
      </c>
      <c r="BG269" s="75">
        <f t="shared" ref="BG269" si="1408">SUM(BG266:BG268)</f>
        <v>0</v>
      </c>
    </row>
    <row r="270" spans="1:59" x14ac:dyDescent="0.2">
      <c r="D270" s="11" t="s">
        <v>13</v>
      </c>
      <c r="F270" s="26" t="s">
        <v>8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</row>
    <row r="271" spans="1:59" x14ac:dyDescent="0.2">
      <c r="F271" s="26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</row>
    <row r="272" spans="1:59" x14ac:dyDescent="0.2">
      <c r="A272" s="29"/>
      <c r="B272" s="30"/>
      <c r="C272" s="30"/>
      <c r="D272" s="25"/>
      <c r="E272" s="25"/>
      <c r="F272" s="31" t="s">
        <v>23</v>
      </c>
      <c r="G272" s="77">
        <f>SUM(G260+G264+G265+G269+G270)</f>
        <v>0</v>
      </c>
      <c r="H272" s="77">
        <f>SUM(H260+H264+H265+H269+H270)</f>
        <v>0</v>
      </c>
      <c r="I272" s="77">
        <f t="shared" ref="I272:BG272" si="1409">SUM(I260+I264+I265+I269+I270)</f>
        <v>0</v>
      </c>
      <c r="J272" s="77">
        <f t="shared" si="1409"/>
        <v>0</v>
      </c>
      <c r="K272" s="77">
        <f t="shared" si="1409"/>
        <v>0</v>
      </c>
      <c r="L272" s="77">
        <f t="shared" si="1409"/>
        <v>0</v>
      </c>
      <c r="M272" s="77">
        <f t="shared" si="1409"/>
        <v>0</v>
      </c>
      <c r="N272" s="77">
        <f t="shared" si="1409"/>
        <v>0</v>
      </c>
      <c r="O272" s="77">
        <f t="shared" si="1409"/>
        <v>0</v>
      </c>
      <c r="P272" s="77">
        <f t="shared" si="1409"/>
        <v>0</v>
      </c>
      <c r="Q272" s="77">
        <f t="shared" si="1409"/>
        <v>0</v>
      </c>
      <c r="R272" s="77">
        <f t="shared" si="1409"/>
        <v>0</v>
      </c>
      <c r="S272" s="77">
        <f t="shared" si="1409"/>
        <v>0</v>
      </c>
      <c r="T272" s="77">
        <f t="shared" si="1409"/>
        <v>0</v>
      </c>
      <c r="U272" s="77">
        <f t="shared" si="1409"/>
        <v>0</v>
      </c>
      <c r="V272" s="77">
        <f t="shared" si="1409"/>
        <v>0</v>
      </c>
      <c r="W272" s="77">
        <f t="shared" si="1409"/>
        <v>0</v>
      </c>
      <c r="X272" s="77">
        <f t="shared" si="1409"/>
        <v>0</v>
      </c>
      <c r="Y272" s="77">
        <f t="shared" si="1409"/>
        <v>0</v>
      </c>
      <c r="Z272" s="77">
        <f t="shared" si="1409"/>
        <v>0</v>
      </c>
      <c r="AA272" s="77">
        <f t="shared" si="1409"/>
        <v>0</v>
      </c>
      <c r="AB272" s="77">
        <f t="shared" si="1409"/>
        <v>0</v>
      </c>
      <c r="AC272" s="77">
        <f t="shared" si="1409"/>
        <v>0</v>
      </c>
      <c r="AD272" s="77">
        <f t="shared" si="1409"/>
        <v>0</v>
      </c>
      <c r="AE272" s="77">
        <f t="shared" si="1409"/>
        <v>0</v>
      </c>
      <c r="AF272" s="77">
        <f t="shared" si="1409"/>
        <v>0</v>
      </c>
      <c r="AG272" s="77">
        <f t="shared" si="1409"/>
        <v>0</v>
      </c>
      <c r="AH272" s="77">
        <f t="shared" si="1409"/>
        <v>0</v>
      </c>
      <c r="AI272" s="77">
        <f t="shared" si="1409"/>
        <v>0</v>
      </c>
      <c r="AJ272" s="77">
        <f t="shared" si="1409"/>
        <v>0</v>
      </c>
      <c r="AK272" s="77">
        <f t="shared" si="1409"/>
        <v>0</v>
      </c>
      <c r="AL272" s="77">
        <f t="shared" si="1409"/>
        <v>0</v>
      </c>
      <c r="AM272" s="77">
        <f t="shared" si="1409"/>
        <v>0</v>
      </c>
      <c r="AN272" s="77">
        <f t="shared" si="1409"/>
        <v>0</v>
      </c>
      <c r="AO272" s="77">
        <f t="shared" si="1409"/>
        <v>0</v>
      </c>
      <c r="AP272" s="77">
        <f t="shared" si="1409"/>
        <v>0</v>
      </c>
      <c r="AQ272" s="77">
        <f t="shared" si="1409"/>
        <v>0</v>
      </c>
      <c r="AR272" s="77">
        <f t="shared" si="1409"/>
        <v>0</v>
      </c>
      <c r="AS272" s="77">
        <f t="shared" si="1409"/>
        <v>0</v>
      </c>
      <c r="AT272" s="77">
        <f t="shared" si="1409"/>
        <v>0</v>
      </c>
      <c r="AU272" s="77">
        <f t="shared" si="1409"/>
        <v>0</v>
      </c>
      <c r="AV272" s="77">
        <f t="shared" si="1409"/>
        <v>0</v>
      </c>
      <c r="AW272" s="77">
        <f t="shared" si="1409"/>
        <v>0</v>
      </c>
      <c r="AX272" s="77">
        <f t="shared" si="1409"/>
        <v>0</v>
      </c>
      <c r="AY272" s="77">
        <f t="shared" si="1409"/>
        <v>0</v>
      </c>
      <c r="AZ272" s="77">
        <f t="shared" si="1409"/>
        <v>0</v>
      </c>
      <c r="BA272" s="77">
        <f t="shared" si="1409"/>
        <v>0</v>
      </c>
      <c r="BB272" s="77">
        <f t="shared" si="1409"/>
        <v>0</v>
      </c>
      <c r="BC272" s="77">
        <f t="shared" si="1409"/>
        <v>0</v>
      </c>
      <c r="BD272" s="77">
        <f t="shared" si="1409"/>
        <v>0</v>
      </c>
      <c r="BE272" s="77">
        <f t="shared" si="1409"/>
        <v>0</v>
      </c>
      <c r="BF272" s="77">
        <f t="shared" si="1409"/>
        <v>0</v>
      </c>
      <c r="BG272" s="77">
        <f t="shared" si="1409"/>
        <v>0</v>
      </c>
    </row>
    <row r="273" spans="1:59" ht="13.5" thickBot="1" x14ac:dyDescent="0.25"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</row>
    <row r="274" spans="1:59" ht="14.25" thickTop="1" thickBot="1" x14ac:dyDescent="0.25">
      <c r="A274" s="52"/>
      <c r="B274" s="45" t="s">
        <v>49</v>
      </c>
      <c r="C274" s="66"/>
      <c r="D274" s="66"/>
      <c r="E274" s="66"/>
      <c r="F274" s="66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6"/>
    </row>
    <row r="275" spans="1:59" ht="13.5" thickTop="1" x14ac:dyDescent="0.2">
      <c r="B275" s="25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7"/>
      <c r="AV275" s="107"/>
      <c r="AW275" s="107"/>
      <c r="AX275" s="107"/>
      <c r="AY275" s="107"/>
      <c r="AZ275" s="107"/>
      <c r="BA275" s="107"/>
      <c r="BB275" s="107"/>
      <c r="BC275" s="107"/>
      <c r="BD275" s="107"/>
      <c r="BE275" s="107"/>
      <c r="BF275" s="107"/>
      <c r="BG275" s="107"/>
    </row>
    <row r="276" spans="1:59" x14ac:dyDescent="0.2">
      <c r="D276" s="11" t="s">
        <v>5</v>
      </c>
      <c r="G276" s="76">
        <f>G211+G227</f>
        <v>0</v>
      </c>
      <c r="H276" s="76">
        <f t="shared" ref="H276:BG276" si="1410">H211+H227</f>
        <v>0</v>
      </c>
      <c r="I276" s="76">
        <f t="shared" si="1410"/>
        <v>0</v>
      </c>
      <c r="J276" s="76">
        <f t="shared" si="1410"/>
        <v>0</v>
      </c>
      <c r="K276" s="76">
        <f t="shared" si="1410"/>
        <v>0</v>
      </c>
      <c r="L276" s="76">
        <f t="shared" si="1410"/>
        <v>0</v>
      </c>
      <c r="M276" s="76">
        <f t="shared" si="1410"/>
        <v>0</v>
      </c>
      <c r="N276" s="76">
        <f t="shared" si="1410"/>
        <v>0</v>
      </c>
      <c r="O276" s="76">
        <f t="shared" si="1410"/>
        <v>0</v>
      </c>
      <c r="P276" s="76">
        <f t="shared" si="1410"/>
        <v>0</v>
      </c>
      <c r="Q276" s="76">
        <f t="shared" si="1410"/>
        <v>0</v>
      </c>
      <c r="R276" s="76">
        <f t="shared" si="1410"/>
        <v>0</v>
      </c>
      <c r="S276" s="76">
        <f t="shared" si="1410"/>
        <v>0</v>
      </c>
      <c r="T276" s="76">
        <f t="shared" si="1410"/>
        <v>0</v>
      </c>
      <c r="U276" s="76">
        <f t="shared" si="1410"/>
        <v>0</v>
      </c>
      <c r="V276" s="76">
        <f t="shared" si="1410"/>
        <v>0</v>
      </c>
      <c r="W276" s="76">
        <f t="shared" si="1410"/>
        <v>0</v>
      </c>
      <c r="X276" s="76">
        <f t="shared" si="1410"/>
        <v>0</v>
      </c>
      <c r="Y276" s="76">
        <f t="shared" si="1410"/>
        <v>0</v>
      </c>
      <c r="Z276" s="76">
        <f t="shared" si="1410"/>
        <v>0</v>
      </c>
      <c r="AA276" s="76">
        <f t="shared" si="1410"/>
        <v>0</v>
      </c>
      <c r="AB276" s="76">
        <f t="shared" si="1410"/>
        <v>0</v>
      </c>
      <c r="AC276" s="76">
        <f t="shared" si="1410"/>
        <v>0</v>
      </c>
      <c r="AD276" s="76">
        <f t="shared" si="1410"/>
        <v>0</v>
      </c>
      <c r="AE276" s="76">
        <f t="shared" si="1410"/>
        <v>0</v>
      </c>
      <c r="AF276" s="76">
        <f t="shared" si="1410"/>
        <v>0</v>
      </c>
      <c r="AG276" s="76">
        <f t="shared" si="1410"/>
        <v>0</v>
      </c>
      <c r="AH276" s="76">
        <f t="shared" si="1410"/>
        <v>0</v>
      </c>
      <c r="AI276" s="76">
        <f t="shared" si="1410"/>
        <v>0</v>
      </c>
      <c r="AJ276" s="76">
        <f t="shared" si="1410"/>
        <v>0</v>
      </c>
      <c r="AK276" s="76">
        <f t="shared" si="1410"/>
        <v>0</v>
      </c>
      <c r="AL276" s="76">
        <f t="shared" si="1410"/>
        <v>0</v>
      </c>
      <c r="AM276" s="76">
        <f t="shared" si="1410"/>
        <v>0</v>
      </c>
      <c r="AN276" s="76">
        <f t="shared" si="1410"/>
        <v>0</v>
      </c>
      <c r="AO276" s="76">
        <f t="shared" si="1410"/>
        <v>0</v>
      </c>
      <c r="AP276" s="76">
        <f t="shared" si="1410"/>
        <v>0</v>
      </c>
      <c r="AQ276" s="76">
        <f t="shared" si="1410"/>
        <v>0</v>
      </c>
      <c r="AR276" s="76">
        <f t="shared" si="1410"/>
        <v>0</v>
      </c>
      <c r="AS276" s="76">
        <f t="shared" si="1410"/>
        <v>0</v>
      </c>
      <c r="AT276" s="76">
        <f t="shared" si="1410"/>
        <v>0</v>
      </c>
      <c r="AU276" s="76">
        <f t="shared" si="1410"/>
        <v>0</v>
      </c>
      <c r="AV276" s="76">
        <f t="shared" si="1410"/>
        <v>0</v>
      </c>
      <c r="AW276" s="76">
        <f t="shared" si="1410"/>
        <v>0</v>
      </c>
      <c r="AX276" s="76">
        <f t="shared" si="1410"/>
        <v>0</v>
      </c>
      <c r="AY276" s="76">
        <f t="shared" si="1410"/>
        <v>0</v>
      </c>
      <c r="AZ276" s="76">
        <f t="shared" si="1410"/>
        <v>0</v>
      </c>
      <c r="BA276" s="76">
        <f t="shared" si="1410"/>
        <v>0</v>
      </c>
      <c r="BB276" s="76">
        <f t="shared" si="1410"/>
        <v>0</v>
      </c>
      <c r="BC276" s="76">
        <f t="shared" si="1410"/>
        <v>0</v>
      </c>
      <c r="BD276" s="76">
        <f t="shared" si="1410"/>
        <v>0</v>
      </c>
      <c r="BE276" s="76">
        <f t="shared" si="1410"/>
        <v>0</v>
      </c>
      <c r="BF276" s="76">
        <f t="shared" si="1410"/>
        <v>0</v>
      </c>
      <c r="BG276" s="76">
        <f t="shared" si="1410"/>
        <v>0</v>
      </c>
    </row>
    <row r="277" spans="1:59" x14ac:dyDescent="0.2">
      <c r="D277" s="11" t="s">
        <v>7</v>
      </c>
      <c r="F277" s="26" t="s">
        <v>8</v>
      </c>
      <c r="G277" s="76">
        <f t="shared" ref="G277:G279" si="1411">G212+G228</f>
        <v>0</v>
      </c>
      <c r="H277" s="76">
        <f t="shared" ref="H277:BG277" si="1412">H212+H228</f>
        <v>0</v>
      </c>
      <c r="I277" s="76">
        <f t="shared" si="1412"/>
        <v>0</v>
      </c>
      <c r="J277" s="76">
        <f t="shared" si="1412"/>
        <v>0</v>
      </c>
      <c r="K277" s="76">
        <f t="shared" si="1412"/>
        <v>1753.83</v>
      </c>
      <c r="L277" s="76">
        <f t="shared" si="1412"/>
        <v>588.9</v>
      </c>
      <c r="M277" s="76">
        <f t="shared" si="1412"/>
        <v>240</v>
      </c>
      <c r="N277" s="76">
        <f t="shared" si="1412"/>
        <v>1807.6799999999998</v>
      </c>
      <c r="O277" s="76">
        <f t="shared" si="1412"/>
        <v>1821.73</v>
      </c>
      <c r="P277" s="76">
        <f t="shared" si="1412"/>
        <v>1919.43</v>
      </c>
      <c r="Q277" s="76">
        <f t="shared" si="1412"/>
        <v>632.55999999999995</v>
      </c>
      <c r="R277" s="76">
        <f t="shared" si="1412"/>
        <v>3149.93</v>
      </c>
      <c r="S277" s="76">
        <f t="shared" si="1412"/>
        <v>3340.4100000000003</v>
      </c>
      <c r="T277" s="76">
        <f t="shared" si="1412"/>
        <v>2336.33</v>
      </c>
      <c r="U277" s="76">
        <f t="shared" si="1412"/>
        <v>3042.9399999999996</v>
      </c>
      <c r="V277" s="76">
        <f t="shared" si="1412"/>
        <v>2942.03</v>
      </c>
      <c r="W277" s="76">
        <f t="shared" si="1412"/>
        <v>1734.7800000000002</v>
      </c>
      <c r="X277" s="76">
        <f t="shared" si="1412"/>
        <v>4687.3799999999992</v>
      </c>
      <c r="Y277" s="76">
        <f t="shared" si="1412"/>
        <v>3110.6299999999997</v>
      </c>
      <c r="Z277" s="76">
        <f t="shared" si="1412"/>
        <v>2824.6200000000003</v>
      </c>
      <c r="AA277" s="76">
        <f t="shared" si="1412"/>
        <v>3348.0799999999995</v>
      </c>
      <c r="AB277" s="76">
        <f t="shared" si="1412"/>
        <v>2575.9</v>
      </c>
      <c r="AC277" s="76">
        <f t="shared" si="1412"/>
        <v>3417.59</v>
      </c>
      <c r="AD277" s="76">
        <f t="shared" si="1412"/>
        <v>3222.71</v>
      </c>
      <c r="AE277" s="76">
        <f t="shared" si="1412"/>
        <v>3301.67</v>
      </c>
      <c r="AF277" s="76">
        <f t="shared" si="1412"/>
        <v>1975.87</v>
      </c>
      <c r="AG277" s="76">
        <f t="shared" si="1412"/>
        <v>2201.5499999999997</v>
      </c>
      <c r="AH277" s="76">
        <f t="shared" si="1412"/>
        <v>4485.1099999999997</v>
      </c>
      <c r="AI277" s="76">
        <f t="shared" si="1412"/>
        <v>1628.88</v>
      </c>
      <c r="AJ277" s="76">
        <f t="shared" si="1412"/>
        <v>1774.16</v>
      </c>
      <c r="AK277" s="76">
        <f t="shared" si="1412"/>
        <v>2076.73</v>
      </c>
      <c r="AL277" s="76">
        <f t="shared" si="1412"/>
        <v>935.69999999999982</v>
      </c>
      <c r="AM277" s="76">
        <f t="shared" si="1412"/>
        <v>2645.1000000000004</v>
      </c>
      <c r="AN277" s="76">
        <f t="shared" si="1412"/>
        <v>1866.47</v>
      </c>
      <c r="AO277" s="76">
        <f t="shared" si="1412"/>
        <v>2773.1699999999996</v>
      </c>
      <c r="AP277" s="76">
        <f t="shared" si="1412"/>
        <v>2790.9380000000001</v>
      </c>
      <c r="AQ277" s="76">
        <f t="shared" si="1412"/>
        <v>1795.9459999999999</v>
      </c>
      <c r="AR277" s="76">
        <f t="shared" si="1412"/>
        <v>2743.09</v>
      </c>
      <c r="AS277" s="76">
        <f t="shared" si="1412"/>
        <v>2994.6886</v>
      </c>
      <c r="AT277" s="76">
        <f t="shared" si="1412"/>
        <v>2878.136</v>
      </c>
      <c r="AU277" s="76">
        <f t="shared" si="1412"/>
        <v>5358.1489999999994</v>
      </c>
      <c r="AV277" s="76">
        <f t="shared" si="1412"/>
        <v>1966.5173587546947</v>
      </c>
      <c r="AW277" s="76">
        <f t="shared" si="1412"/>
        <v>2378.0131559478577</v>
      </c>
      <c r="AX277" s="76">
        <f t="shared" si="1412"/>
        <v>2278.346634970962</v>
      </c>
      <c r="AY277" s="76">
        <f t="shared" si="1412"/>
        <v>2138.6289999999999</v>
      </c>
      <c r="AZ277" s="76">
        <f t="shared" si="1412"/>
        <v>3288.0809999999997</v>
      </c>
      <c r="BA277" s="76">
        <f t="shared" si="1412"/>
        <v>3312.1079999999997</v>
      </c>
      <c r="BB277" s="76">
        <f t="shared" si="1412"/>
        <v>374.9</v>
      </c>
      <c r="BC277" s="76">
        <f t="shared" si="1412"/>
        <v>163.85000000000002</v>
      </c>
      <c r="BD277" s="76">
        <f t="shared" si="1412"/>
        <v>124.46000000000001</v>
      </c>
      <c r="BE277" s="76">
        <f t="shared" si="1412"/>
        <v>0</v>
      </c>
      <c r="BF277" s="76">
        <f t="shared" si="1412"/>
        <v>1305.8570000000002</v>
      </c>
      <c r="BG277" s="76">
        <f t="shared" si="1412"/>
        <v>378.49606000000006</v>
      </c>
    </row>
    <row r="278" spans="1:59" x14ac:dyDescent="0.2">
      <c r="F278" s="26" t="s">
        <v>9</v>
      </c>
      <c r="G278" s="1">
        <f t="shared" si="1411"/>
        <v>398616.76</v>
      </c>
      <c r="H278" s="1">
        <f t="shared" ref="H278:BG278" si="1413">H213+H229</f>
        <v>469667.49010351801</v>
      </c>
      <c r="I278" s="1">
        <f t="shared" si="1413"/>
        <v>382612.00999999995</v>
      </c>
      <c r="J278" s="1">
        <f t="shared" si="1413"/>
        <v>630076.68999999994</v>
      </c>
      <c r="K278" s="1">
        <f t="shared" si="1413"/>
        <v>683570.16999999993</v>
      </c>
      <c r="L278" s="76">
        <f t="shared" si="1413"/>
        <v>643941.70000000007</v>
      </c>
      <c r="M278" s="76">
        <f t="shared" si="1413"/>
        <v>575627.75999999989</v>
      </c>
      <c r="N278" s="76">
        <f t="shared" si="1413"/>
        <v>770932.19000000006</v>
      </c>
      <c r="O278" s="76">
        <f t="shared" si="1413"/>
        <v>572605.96467810019</v>
      </c>
      <c r="P278" s="1">
        <f t="shared" si="1413"/>
        <v>539189.37</v>
      </c>
      <c r="Q278" s="76">
        <f t="shared" si="1413"/>
        <v>695627.86999999988</v>
      </c>
      <c r="R278" s="76">
        <f t="shared" si="1413"/>
        <v>690805.2699999999</v>
      </c>
      <c r="S278" s="76">
        <f t="shared" si="1413"/>
        <v>543835.94999999995</v>
      </c>
      <c r="T278" s="76">
        <f t="shared" si="1413"/>
        <v>576752</v>
      </c>
      <c r="U278" s="76">
        <f t="shared" si="1413"/>
        <v>627377.41999999993</v>
      </c>
      <c r="V278" s="76">
        <f t="shared" si="1413"/>
        <v>655506.53000000014</v>
      </c>
      <c r="W278" s="76">
        <f t="shared" si="1413"/>
        <v>505033.93999999994</v>
      </c>
      <c r="X278" s="76">
        <f t="shared" si="1413"/>
        <v>690903.44</v>
      </c>
      <c r="Y278" s="76">
        <f t="shared" si="1413"/>
        <v>743439.09000000008</v>
      </c>
      <c r="Z278" s="76">
        <f t="shared" si="1413"/>
        <v>617468.04999999993</v>
      </c>
      <c r="AA278" s="76">
        <f t="shared" si="1413"/>
        <v>677243.28999999992</v>
      </c>
      <c r="AB278" s="76">
        <f t="shared" si="1413"/>
        <v>649415.03999999992</v>
      </c>
      <c r="AC278" s="76">
        <f t="shared" si="1413"/>
        <v>746600.6</v>
      </c>
      <c r="AD278" s="76">
        <f t="shared" si="1413"/>
        <v>732957.64000000013</v>
      </c>
      <c r="AE278" s="76">
        <f t="shared" si="1413"/>
        <v>639836.09999999986</v>
      </c>
      <c r="AF278" s="76">
        <f t="shared" si="1413"/>
        <v>705791.08</v>
      </c>
      <c r="AG278" s="76">
        <f t="shared" si="1413"/>
        <v>694911.4</v>
      </c>
      <c r="AH278" s="76">
        <f t="shared" si="1413"/>
        <v>614525.7300000001</v>
      </c>
      <c r="AI278" s="76">
        <f t="shared" si="1413"/>
        <v>574687.65</v>
      </c>
      <c r="AJ278" s="76">
        <f t="shared" si="1413"/>
        <v>820518.66</v>
      </c>
      <c r="AK278" s="76">
        <f t="shared" si="1413"/>
        <v>858347.56999999983</v>
      </c>
      <c r="AL278" s="76">
        <f t="shared" si="1413"/>
        <v>588733.35</v>
      </c>
      <c r="AM278" s="76">
        <f t="shared" si="1413"/>
        <v>652154.30000000005</v>
      </c>
      <c r="AN278" s="76">
        <f t="shared" si="1413"/>
        <v>695032.96</v>
      </c>
      <c r="AO278" s="76">
        <f t="shared" si="1413"/>
        <v>645586.87</v>
      </c>
      <c r="AP278" s="76">
        <f t="shared" si="1413"/>
        <v>872402.96200000017</v>
      </c>
      <c r="AQ278" s="76">
        <f t="shared" si="1413"/>
        <v>737562.53399999999</v>
      </c>
      <c r="AR278" s="76">
        <f t="shared" si="1413"/>
        <v>909021.19599999988</v>
      </c>
      <c r="AS278" s="76">
        <f t="shared" si="1413"/>
        <v>766642.6814</v>
      </c>
      <c r="AT278" s="76">
        <f t="shared" si="1413"/>
        <v>663886.17998512404</v>
      </c>
      <c r="AU278" s="76">
        <f t="shared" si="1413"/>
        <v>923624.83899999992</v>
      </c>
      <c r="AV278" s="76">
        <f t="shared" si="1413"/>
        <v>843057.16064124543</v>
      </c>
      <c r="AW278" s="76">
        <f t="shared" si="1413"/>
        <v>618883.05284405209</v>
      </c>
      <c r="AX278" s="76">
        <f t="shared" si="1413"/>
        <v>703488.38136502914</v>
      </c>
      <c r="AY278" s="76">
        <f t="shared" si="1413"/>
        <v>519295.837</v>
      </c>
      <c r="AZ278" s="76">
        <f t="shared" si="1413"/>
        <v>701194.55200000003</v>
      </c>
      <c r="BA278" s="76">
        <f t="shared" si="1413"/>
        <v>766153.51399999997</v>
      </c>
      <c r="BB278" s="76">
        <f t="shared" si="1413"/>
        <v>751634.95</v>
      </c>
      <c r="BC278" s="76">
        <f t="shared" si="1413"/>
        <v>840537.1100000001</v>
      </c>
      <c r="BD278" s="76">
        <f t="shared" si="1413"/>
        <v>762950.49020000012</v>
      </c>
      <c r="BE278" s="76">
        <f t="shared" si="1413"/>
        <v>625379.82999999996</v>
      </c>
      <c r="BF278" s="76">
        <f t="shared" si="1413"/>
        <v>684391.65209999995</v>
      </c>
      <c r="BG278" s="76">
        <f t="shared" si="1413"/>
        <v>730063.23197884311</v>
      </c>
    </row>
    <row r="279" spans="1:59" x14ac:dyDescent="0.2">
      <c r="B279" s="12"/>
      <c r="D279" s="12"/>
      <c r="F279" s="26" t="s">
        <v>6</v>
      </c>
      <c r="G279" s="76">
        <f t="shared" si="1411"/>
        <v>2220.0300000000002</v>
      </c>
      <c r="H279" s="76">
        <f t="shared" ref="H279:BG279" si="1414">H214+H230</f>
        <v>2092.9499999999998</v>
      </c>
      <c r="I279" s="76">
        <f t="shared" si="1414"/>
        <v>2225.0299999999997</v>
      </c>
      <c r="J279" s="76">
        <f t="shared" si="1414"/>
        <v>-116268.36</v>
      </c>
      <c r="K279" s="76">
        <f t="shared" si="1414"/>
        <v>-134593.67000000001</v>
      </c>
      <c r="L279" s="76">
        <f t="shared" si="1414"/>
        <v>-133558.67000000001</v>
      </c>
      <c r="M279" s="76">
        <f t="shared" si="1414"/>
        <v>-59635.229999999996</v>
      </c>
      <c r="N279" s="76">
        <f t="shared" si="1414"/>
        <v>-119652.01999999999</v>
      </c>
      <c r="O279" s="76">
        <f t="shared" si="1414"/>
        <v>-123054.2</v>
      </c>
      <c r="P279" s="76">
        <f t="shared" si="1414"/>
        <v>-128288.45999999999</v>
      </c>
      <c r="Q279" s="76">
        <f t="shared" si="1414"/>
        <v>-127588.71</v>
      </c>
      <c r="R279" s="76">
        <f t="shared" si="1414"/>
        <v>-139686.85</v>
      </c>
      <c r="S279" s="76">
        <f t="shared" si="1414"/>
        <v>-120397.85</v>
      </c>
      <c r="T279" s="76">
        <f t="shared" si="1414"/>
        <v>-133039.81</v>
      </c>
      <c r="U279" s="76">
        <f t="shared" si="1414"/>
        <v>-123834.75</v>
      </c>
      <c r="V279" s="76">
        <f t="shared" si="1414"/>
        <v>-132105.60000000001</v>
      </c>
      <c r="W279" s="76">
        <f t="shared" si="1414"/>
        <v>-138165.06999999998</v>
      </c>
      <c r="X279" s="76">
        <f t="shared" si="1414"/>
        <v>-151641.04999999999</v>
      </c>
      <c r="Y279" s="76">
        <f t="shared" si="1414"/>
        <v>-172259.11000000002</v>
      </c>
      <c r="Z279" s="76">
        <f t="shared" si="1414"/>
        <v>-165479.36000000002</v>
      </c>
      <c r="AA279" s="76">
        <f t="shared" si="1414"/>
        <v>-172283.11</v>
      </c>
      <c r="AB279" s="76">
        <f t="shared" si="1414"/>
        <v>-156898.29000000004</v>
      </c>
      <c r="AC279" s="76">
        <f t="shared" si="1414"/>
        <v>-157660.90999999997</v>
      </c>
      <c r="AD279" s="76">
        <f t="shared" si="1414"/>
        <v>-191833.21000000002</v>
      </c>
      <c r="AE279" s="76">
        <f t="shared" si="1414"/>
        <v>-185797.34999999998</v>
      </c>
      <c r="AF279" s="76">
        <f t="shared" si="1414"/>
        <v>-222739.50000000003</v>
      </c>
      <c r="AG279" s="76">
        <f t="shared" si="1414"/>
        <v>-173458</v>
      </c>
      <c r="AH279" s="76">
        <f t="shared" si="1414"/>
        <v>-215394.57000000004</v>
      </c>
      <c r="AI279" s="76">
        <f t="shared" si="1414"/>
        <v>-184922.38000000006</v>
      </c>
      <c r="AJ279" s="76">
        <f t="shared" si="1414"/>
        <v>-238111.74000000005</v>
      </c>
      <c r="AK279" s="76">
        <f t="shared" si="1414"/>
        <v>-231637.81</v>
      </c>
      <c r="AL279" s="76">
        <f t="shared" si="1414"/>
        <v>-103173.20999999999</v>
      </c>
      <c r="AM279" s="76">
        <f t="shared" si="1414"/>
        <v>-169469.19</v>
      </c>
      <c r="AN279" s="76">
        <f t="shared" si="1414"/>
        <v>-217070.82</v>
      </c>
      <c r="AO279" s="76">
        <f t="shared" si="1414"/>
        <v>-200242.28999999998</v>
      </c>
      <c r="AP279" s="76">
        <f t="shared" si="1414"/>
        <v>-215583.84</v>
      </c>
      <c r="AQ279" s="76">
        <f t="shared" si="1414"/>
        <v>-219865.50999999995</v>
      </c>
      <c r="AR279" s="76">
        <f t="shared" si="1414"/>
        <v>-236760.68599999999</v>
      </c>
      <c r="AS279" s="76">
        <f t="shared" si="1414"/>
        <v>-208506.91000000003</v>
      </c>
      <c r="AT279" s="76">
        <f t="shared" si="1414"/>
        <v>-218730.32598512401</v>
      </c>
      <c r="AU279" s="76">
        <f t="shared" si="1414"/>
        <v>-287155.32799999992</v>
      </c>
      <c r="AV279" s="76">
        <f t="shared" si="1414"/>
        <v>-288038.63800000004</v>
      </c>
      <c r="AW279" s="76">
        <f t="shared" si="1414"/>
        <v>-164553.12599999999</v>
      </c>
      <c r="AX279" s="76">
        <f t="shared" si="1414"/>
        <v>-252777.478</v>
      </c>
      <c r="AY279" s="76">
        <f t="shared" si="1414"/>
        <v>-226387.16600000003</v>
      </c>
      <c r="AZ279" s="76">
        <f t="shared" si="1414"/>
        <v>-249384.413</v>
      </c>
      <c r="BA279" s="76">
        <f t="shared" si="1414"/>
        <v>-265301.67200000002</v>
      </c>
      <c r="BB279" s="76">
        <f t="shared" si="1414"/>
        <v>-204341.94999999995</v>
      </c>
      <c r="BC279" s="76">
        <f t="shared" si="1414"/>
        <v>-258494.87999999995</v>
      </c>
      <c r="BD279" s="76">
        <f t="shared" si="1414"/>
        <v>-266564.16019999998</v>
      </c>
      <c r="BE279" s="76">
        <f t="shared" si="1414"/>
        <v>-110846.89000000001</v>
      </c>
      <c r="BF279" s="76">
        <f t="shared" si="1414"/>
        <v>-181023.3891</v>
      </c>
      <c r="BG279" s="76">
        <f t="shared" si="1414"/>
        <v>-228190.6887</v>
      </c>
    </row>
    <row r="280" spans="1:59" x14ac:dyDescent="0.2">
      <c r="B280" s="11" t="s">
        <v>50</v>
      </c>
      <c r="E280" s="27"/>
      <c r="F280" s="27" t="s">
        <v>10</v>
      </c>
      <c r="G280" s="75">
        <f>SUM(G277:G279)</f>
        <v>400836.79000000004</v>
      </c>
      <c r="H280" s="75">
        <f t="shared" ref="H280:BG280" si="1415">SUM(H277:H279)</f>
        <v>471760.44010351802</v>
      </c>
      <c r="I280" s="75">
        <f t="shared" si="1415"/>
        <v>384837.04</v>
      </c>
      <c r="J280" s="75">
        <f t="shared" si="1415"/>
        <v>513808.32999999996</v>
      </c>
      <c r="K280" s="75">
        <f t="shared" si="1415"/>
        <v>550730.32999999984</v>
      </c>
      <c r="L280" s="75">
        <f t="shared" si="1415"/>
        <v>510971.93000000005</v>
      </c>
      <c r="M280" s="75">
        <f t="shared" si="1415"/>
        <v>516232.52999999991</v>
      </c>
      <c r="N280" s="75">
        <f t="shared" si="1415"/>
        <v>653087.85000000009</v>
      </c>
      <c r="O280" s="75">
        <f t="shared" si="1415"/>
        <v>451373.49467810016</v>
      </c>
      <c r="P280" s="75">
        <f t="shared" si="1415"/>
        <v>412820.34000000008</v>
      </c>
      <c r="Q280" s="75">
        <f t="shared" si="1415"/>
        <v>568671.72</v>
      </c>
      <c r="R280" s="75">
        <f t="shared" si="1415"/>
        <v>554268.35</v>
      </c>
      <c r="S280" s="75">
        <f t="shared" si="1415"/>
        <v>426778.51</v>
      </c>
      <c r="T280" s="75">
        <f t="shared" si="1415"/>
        <v>446048.51999999996</v>
      </c>
      <c r="U280" s="75">
        <f t="shared" si="1415"/>
        <v>506585.60999999987</v>
      </c>
      <c r="V280" s="75">
        <f t="shared" si="1415"/>
        <v>526342.9600000002</v>
      </c>
      <c r="W280" s="75">
        <f t="shared" si="1415"/>
        <v>368603.65</v>
      </c>
      <c r="X280" s="75">
        <f t="shared" si="1415"/>
        <v>543949.77</v>
      </c>
      <c r="Y280" s="75">
        <f t="shared" si="1415"/>
        <v>574290.6100000001</v>
      </c>
      <c r="Z280" s="75">
        <f t="shared" si="1415"/>
        <v>454813.30999999994</v>
      </c>
      <c r="AA280" s="75">
        <f t="shared" si="1415"/>
        <v>508308.25999999989</v>
      </c>
      <c r="AB280" s="75">
        <f t="shared" si="1415"/>
        <v>495092.64999999991</v>
      </c>
      <c r="AC280" s="75">
        <f t="shared" si="1415"/>
        <v>592357.28</v>
      </c>
      <c r="AD280" s="75">
        <f t="shared" si="1415"/>
        <v>544347.14000000013</v>
      </c>
      <c r="AE280" s="75">
        <f t="shared" si="1415"/>
        <v>457340.41999999993</v>
      </c>
      <c r="AF280" s="75">
        <f t="shared" si="1415"/>
        <v>485027.44999999995</v>
      </c>
      <c r="AG280" s="75">
        <f t="shared" si="1415"/>
        <v>523654.95000000007</v>
      </c>
      <c r="AH280" s="75">
        <f t="shared" si="1415"/>
        <v>403616.27</v>
      </c>
      <c r="AI280" s="75">
        <f t="shared" si="1415"/>
        <v>391394.14999999997</v>
      </c>
      <c r="AJ280" s="75">
        <f t="shared" si="1415"/>
        <v>584181.08000000007</v>
      </c>
      <c r="AK280" s="75">
        <f t="shared" si="1415"/>
        <v>628786.48999999976</v>
      </c>
      <c r="AL280" s="75">
        <f t="shared" si="1415"/>
        <v>486495.83999999997</v>
      </c>
      <c r="AM280" s="75">
        <f t="shared" si="1415"/>
        <v>485330.21</v>
      </c>
      <c r="AN280" s="75">
        <f t="shared" si="1415"/>
        <v>479828.60999999993</v>
      </c>
      <c r="AO280" s="75">
        <f t="shared" si="1415"/>
        <v>448117.75000000006</v>
      </c>
      <c r="AP280" s="75">
        <f t="shared" si="1415"/>
        <v>659610.06000000017</v>
      </c>
      <c r="AQ280" s="75">
        <f t="shared" si="1415"/>
        <v>519492.97000000003</v>
      </c>
      <c r="AR280" s="75">
        <f t="shared" si="1415"/>
        <v>675003.59999999986</v>
      </c>
      <c r="AS280" s="75">
        <f t="shared" si="1415"/>
        <v>561130.46</v>
      </c>
      <c r="AT280" s="75">
        <f t="shared" si="1415"/>
        <v>448033.99000000011</v>
      </c>
      <c r="AU280" s="75">
        <f t="shared" si="1415"/>
        <v>641827.65999999992</v>
      </c>
      <c r="AV280" s="75">
        <f t="shared" si="1415"/>
        <v>556985.04</v>
      </c>
      <c r="AW280" s="75">
        <f t="shared" si="1415"/>
        <v>456707.94</v>
      </c>
      <c r="AX280" s="75">
        <f t="shared" si="1415"/>
        <v>452989.25000000012</v>
      </c>
      <c r="AY280" s="75">
        <f t="shared" si="1415"/>
        <v>295047.3</v>
      </c>
      <c r="AZ280" s="75">
        <f t="shared" si="1415"/>
        <v>455098.22000000003</v>
      </c>
      <c r="BA280" s="75">
        <f t="shared" si="1415"/>
        <v>504163.94999999995</v>
      </c>
      <c r="BB280" s="75">
        <f t="shared" si="1415"/>
        <v>547667.9</v>
      </c>
      <c r="BC280" s="75">
        <f t="shared" si="1415"/>
        <v>582206.08000000007</v>
      </c>
      <c r="BD280" s="75">
        <f t="shared" si="1415"/>
        <v>496510.7900000001</v>
      </c>
      <c r="BE280" s="75">
        <f t="shared" si="1415"/>
        <v>514532.93999999994</v>
      </c>
      <c r="BF280" s="75">
        <f t="shared" si="1415"/>
        <v>504674.11999999988</v>
      </c>
      <c r="BG280" s="75">
        <f t="shared" si="1415"/>
        <v>502251.03933884314</v>
      </c>
    </row>
    <row r="281" spans="1:59" x14ac:dyDescent="0.2">
      <c r="D281" s="11" t="s">
        <v>11</v>
      </c>
      <c r="G281" s="76">
        <f t="shared" ref="G281:G284" si="1416">G216+G232</f>
        <v>59959.177800000005</v>
      </c>
      <c r="H281" s="76">
        <f t="shared" ref="H281:BG281" si="1417">H216+H232</f>
        <v>58054.085904</v>
      </c>
      <c r="I281" s="76">
        <f t="shared" si="1417"/>
        <v>153284.94816</v>
      </c>
      <c r="J281" s="76">
        <f t="shared" si="1417"/>
        <v>44514.49</v>
      </c>
      <c r="K281" s="76">
        <f t="shared" si="1417"/>
        <v>137228.94000000003</v>
      </c>
      <c r="L281" s="76">
        <f t="shared" si="1417"/>
        <v>80618.95</v>
      </c>
      <c r="M281" s="76">
        <f t="shared" si="1417"/>
        <v>17380.000000000004</v>
      </c>
      <c r="N281" s="76">
        <f t="shared" si="1417"/>
        <v>97317.99</v>
      </c>
      <c r="O281" s="76">
        <f t="shared" si="1417"/>
        <v>156281.65000000002</v>
      </c>
      <c r="P281" s="76">
        <f t="shared" si="1417"/>
        <v>137159.31999999998</v>
      </c>
      <c r="Q281" s="76">
        <f t="shared" si="1417"/>
        <v>49634.350000000006</v>
      </c>
      <c r="R281" s="1">
        <f t="shared" si="1417"/>
        <v>122714.49000000002</v>
      </c>
      <c r="S281" s="76">
        <f t="shared" si="1417"/>
        <v>120993.81999999999</v>
      </c>
      <c r="T281" s="76">
        <f t="shared" si="1417"/>
        <v>106700.15999999999</v>
      </c>
      <c r="U281" s="76">
        <f t="shared" si="1417"/>
        <v>86374.819999999992</v>
      </c>
      <c r="V281" s="76">
        <f t="shared" si="1417"/>
        <v>83873.78</v>
      </c>
      <c r="W281" s="76">
        <f t="shared" si="1417"/>
        <v>78853.56</v>
      </c>
      <c r="X281" s="76">
        <f t="shared" si="1417"/>
        <v>59950.080000000002</v>
      </c>
      <c r="Y281" s="76">
        <f t="shared" si="1417"/>
        <v>47702.559999999998</v>
      </c>
      <c r="Z281" s="76">
        <f t="shared" si="1417"/>
        <v>71619.739999999991</v>
      </c>
      <c r="AA281" s="76">
        <f t="shared" si="1417"/>
        <v>109433.87000000001</v>
      </c>
      <c r="AB281" s="76">
        <f t="shared" si="1417"/>
        <v>83980.07</v>
      </c>
      <c r="AC281" s="76">
        <f t="shared" si="1417"/>
        <v>105679</v>
      </c>
      <c r="AD281" s="76">
        <f t="shared" si="1417"/>
        <v>77348</v>
      </c>
      <c r="AE281" s="76">
        <f t="shared" si="1417"/>
        <v>85053.420000000013</v>
      </c>
      <c r="AF281" s="76">
        <f t="shared" si="1417"/>
        <v>56578.32</v>
      </c>
      <c r="AG281" s="76">
        <f t="shared" si="1417"/>
        <v>136994</v>
      </c>
      <c r="AH281" s="76">
        <f t="shared" si="1417"/>
        <v>95600</v>
      </c>
      <c r="AI281" s="76">
        <f t="shared" si="1417"/>
        <v>76041.2</v>
      </c>
      <c r="AJ281" s="76">
        <f t="shared" si="1417"/>
        <v>40955.200000000004</v>
      </c>
      <c r="AK281" s="76">
        <f t="shared" si="1417"/>
        <v>105206</v>
      </c>
      <c r="AL281" s="76">
        <f t="shared" si="1417"/>
        <v>5745.76</v>
      </c>
      <c r="AM281" s="76">
        <f t="shared" si="1417"/>
        <v>59250</v>
      </c>
      <c r="AN281" s="76">
        <f t="shared" si="1417"/>
        <v>79702.399999999994</v>
      </c>
      <c r="AO281" s="76">
        <f t="shared" si="1417"/>
        <v>147805</v>
      </c>
      <c r="AP281" s="76">
        <f t="shared" si="1417"/>
        <v>75485</v>
      </c>
      <c r="AQ281" s="76">
        <f t="shared" si="1417"/>
        <v>99937.1</v>
      </c>
      <c r="AR281" s="76">
        <f t="shared" si="1417"/>
        <v>133670</v>
      </c>
      <c r="AS281" s="76">
        <f t="shared" si="1417"/>
        <v>99911</v>
      </c>
      <c r="AT281" s="76">
        <f t="shared" si="1417"/>
        <v>85918</v>
      </c>
      <c r="AU281" s="76">
        <f t="shared" si="1417"/>
        <v>93725.38</v>
      </c>
      <c r="AV281" s="76">
        <f t="shared" si="1417"/>
        <v>46233.279999999999</v>
      </c>
      <c r="AW281" s="76">
        <f t="shared" si="1417"/>
        <v>44466.9</v>
      </c>
      <c r="AX281" s="76">
        <f t="shared" si="1417"/>
        <v>58287.8</v>
      </c>
      <c r="AY281" s="76">
        <f t="shared" si="1417"/>
        <v>88606.6</v>
      </c>
      <c r="AZ281" s="76">
        <f t="shared" si="1417"/>
        <v>88028</v>
      </c>
      <c r="BA281" s="76">
        <f t="shared" si="1417"/>
        <v>153580</v>
      </c>
      <c r="BB281" s="76">
        <f t="shared" si="1417"/>
        <v>33896.199999999997</v>
      </c>
      <c r="BC281" s="76">
        <f t="shared" si="1417"/>
        <v>137520.5</v>
      </c>
      <c r="BD281" s="76">
        <f t="shared" si="1417"/>
        <v>45015.18</v>
      </c>
      <c r="BE281" s="76">
        <f t="shared" si="1417"/>
        <v>56279.5</v>
      </c>
      <c r="BF281" s="76">
        <f t="shared" si="1417"/>
        <v>63802.3</v>
      </c>
      <c r="BG281" s="76">
        <f t="shared" si="1417"/>
        <v>130508.6</v>
      </c>
    </row>
    <row r="282" spans="1:59" x14ac:dyDescent="0.2">
      <c r="D282" s="11" t="s">
        <v>12</v>
      </c>
      <c r="F282" s="26" t="s">
        <v>8</v>
      </c>
      <c r="G282" s="1">
        <f t="shared" si="1416"/>
        <v>102841.091575</v>
      </c>
      <c r="H282" s="1">
        <f t="shared" ref="H282:BG282" si="1418">H217+H233</f>
        <v>119354.99760999999</v>
      </c>
      <c r="I282" s="1">
        <f t="shared" si="1418"/>
        <v>97349.520294066082</v>
      </c>
      <c r="J282" s="1">
        <f t="shared" si="1418"/>
        <v>109714.34011999999</v>
      </c>
      <c r="K282" s="1">
        <f t="shared" si="1418"/>
        <v>97890.018920000002</v>
      </c>
      <c r="L282" s="1">
        <f t="shared" si="1418"/>
        <v>114005.12537499999</v>
      </c>
      <c r="M282" s="1">
        <f t="shared" si="1418"/>
        <v>80741.022895000002</v>
      </c>
      <c r="N282" s="1">
        <f t="shared" si="1418"/>
        <v>108552.558785</v>
      </c>
      <c r="O282" s="1">
        <f t="shared" si="1418"/>
        <v>129162.386595</v>
      </c>
      <c r="P282" s="1">
        <f t="shared" si="1418"/>
        <v>109850.59226999999</v>
      </c>
      <c r="Q282" s="1">
        <f t="shared" si="1418"/>
        <v>103880.99898500001</v>
      </c>
      <c r="R282" s="1">
        <f t="shared" si="1418"/>
        <v>77559.19244061441</v>
      </c>
      <c r="S282" s="1">
        <f t="shared" si="1418"/>
        <v>21781.483070000002</v>
      </c>
      <c r="T282" s="1">
        <f t="shared" si="1418"/>
        <v>26913.121855000001</v>
      </c>
      <c r="U282" s="1">
        <f t="shared" si="1418"/>
        <v>64898.335773999999</v>
      </c>
      <c r="V282" s="76">
        <f t="shared" si="1418"/>
        <v>70449.370649000004</v>
      </c>
      <c r="W282" s="76">
        <f t="shared" si="1418"/>
        <v>122373.23915800001</v>
      </c>
      <c r="X282" s="76">
        <f t="shared" si="1418"/>
        <v>123553.456519</v>
      </c>
      <c r="Y282" s="76">
        <f t="shared" si="1418"/>
        <v>149587.54360099998</v>
      </c>
      <c r="Z282" s="76">
        <f t="shared" si="1418"/>
        <v>157307.43283800001</v>
      </c>
      <c r="AA282" s="76">
        <f t="shared" si="1418"/>
        <v>123903.1267704034</v>
      </c>
      <c r="AB282" s="76">
        <f t="shared" si="1418"/>
        <v>163083.75924441451</v>
      </c>
      <c r="AC282" s="76">
        <f t="shared" si="1418"/>
        <v>154519.3654453253</v>
      </c>
      <c r="AD282" s="76">
        <f t="shared" si="1418"/>
        <v>124754.74884313517</v>
      </c>
      <c r="AE282" s="76">
        <f t="shared" si="1418"/>
        <v>100676.49624405873</v>
      </c>
      <c r="AF282" s="76">
        <f t="shared" si="1418"/>
        <v>131431.25369326514</v>
      </c>
      <c r="AG282" s="76">
        <f t="shared" si="1418"/>
        <v>137202.33228313844</v>
      </c>
      <c r="AH282" s="76">
        <f t="shared" si="1418"/>
        <v>131576.15698467163</v>
      </c>
      <c r="AI282" s="76">
        <f t="shared" si="1418"/>
        <v>145813.01521621583</v>
      </c>
      <c r="AJ282" s="76">
        <f t="shared" si="1418"/>
        <v>146757.25881152271</v>
      </c>
      <c r="AK282" s="76">
        <f t="shared" si="1418"/>
        <v>164917.32075944945</v>
      </c>
      <c r="AL282" s="76">
        <f t="shared" si="1418"/>
        <v>171235.83972298147</v>
      </c>
      <c r="AM282" s="76">
        <f t="shared" si="1418"/>
        <v>164607.55785742775</v>
      </c>
      <c r="AN282" s="76">
        <f t="shared" si="1418"/>
        <v>154121.08265233898</v>
      </c>
      <c r="AO282" s="76">
        <f t="shared" si="1418"/>
        <v>177100.44605729959</v>
      </c>
      <c r="AP282" s="76">
        <f t="shared" si="1418"/>
        <v>119208.72973844953</v>
      </c>
      <c r="AQ282" s="76">
        <f t="shared" si="1418"/>
        <v>139932.65530369704</v>
      </c>
      <c r="AR282" s="76">
        <f t="shared" si="1418"/>
        <v>124343.17441288735</v>
      </c>
      <c r="AS282" s="76">
        <f t="shared" si="1418"/>
        <v>129006.39242911928</v>
      </c>
      <c r="AT282" s="76">
        <f t="shared" si="1418"/>
        <v>142695.35754319653</v>
      </c>
      <c r="AU282" s="76">
        <f t="shared" si="1418"/>
        <v>96735.357293995039</v>
      </c>
      <c r="AV282" s="76">
        <f t="shared" si="1418"/>
        <v>121527.37478329489</v>
      </c>
      <c r="AW282" s="76">
        <f t="shared" si="1418"/>
        <v>142836.52102974275</v>
      </c>
      <c r="AX282" s="76">
        <f t="shared" si="1418"/>
        <v>130954.08595433398</v>
      </c>
      <c r="AY282" s="76">
        <f t="shared" si="1418"/>
        <v>127627.62361462892</v>
      </c>
      <c r="AZ282" s="76">
        <f t="shared" si="1418"/>
        <v>132821.52198561549</v>
      </c>
      <c r="BA282" s="76">
        <f t="shared" si="1418"/>
        <v>131936.74753359615</v>
      </c>
      <c r="BB282" s="76">
        <f t="shared" si="1418"/>
        <v>130023.91000765488</v>
      </c>
      <c r="BC282" s="76">
        <f t="shared" si="1418"/>
        <v>111108.60394779268</v>
      </c>
      <c r="BD282" s="76">
        <f t="shared" si="1418"/>
        <v>153129.4340772843</v>
      </c>
      <c r="BE282" s="76">
        <f t="shared" si="1418"/>
        <v>138970.40801659643</v>
      </c>
      <c r="BF282" s="76">
        <f t="shared" si="1418"/>
        <v>125524.82680200003</v>
      </c>
      <c r="BG282" s="76">
        <f t="shared" si="1418"/>
        <v>125252.01876122519</v>
      </c>
    </row>
    <row r="283" spans="1:59" x14ac:dyDescent="0.2">
      <c r="F283" s="26" t="s">
        <v>9</v>
      </c>
      <c r="G283" s="76">
        <f t="shared" si="1416"/>
        <v>0</v>
      </c>
      <c r="H283" s="76">
        <f t="shared" ref="H283:BG283" si="1419">H218+H234</f>
        <v>0</v>
      </c>
      <c r="I283" s="76">
        <f t="shared" si="1419"/>
        <v>0</v>
      </c>
      <c r="J283" s="76">
        <f t="shared" si="1419"/>
        <v>0</v>
      </c>
      <c r="K283" s="76">
        <f t="shared" si="1419"/>
        <v>0</v>
      </c>
      <c r="L283" s="76">
        <f t="shared" si="1419"/>
        <v>0</v>
      </c>
      <c r="M283" s="76">
        <f t="shared" si="1419"/>
        <v>0</v>
      </c>
      <c r="N283" s="76">
        <f t="shared" si="1419"/>
        <v>0</v>
      </c>
      <c r="O283" s="76">
        <f t="shared" si="1419"/>
        <v>0</v>
      </c>
      <c r="P283" s="76">
        <f t="shared" si="1419"/>
        <v>0</v>
      </c>
      <c r="Q283" s="76">
        <f t="shared" si="1419"/>
        <v>0</v>
      </c>
      <c r="R283" s="76">
        <f t="shared" si="1419"/>
        <v>0</v>
      </c>
      <c r="S283" s="76">
        <f t="shared" si="1419"/>
        <v>0</v>
      </c>
      <c r="T283" s="76">
        <f t="shared" si="1419"/>
        <v>0</v>
      </c>
      <c r="U283" s="76">
        <f t="shared" si="1419"/>
        <v>0</v>
      </c>
      <c r="V283" s="76">
        <f t="shared" si="1419"/>
        <v>0</v>
      </c>
      <c r="W283" s="76">
        <f t="shared" si="1419"/>
        <v>0</v>
      </c>
      <c r="X283" s="76">
        <f t="shared" si="1419"/>
        <v>0</v>
      </c>
      <c r="Y283" s="76">
        <f t="shared" si="1419"/>
        <v>0</v>
      </c>
      <c r="Z283" s="76">
        <f t="shared" si="1419"/>
        <v>0</v>
      </c>
      <c r="AA283" s="76">
        <f t="shared" si="1419"/>
        <v>0</v>
      </c>
      <c r="AB283" s="76">
        <f t="shared" si="1419"/>
        <v>0</v>
      </c>
      <c r="AC283" s="76">
        <f t="shared" si="1419"/>
        <v>0</v>
      </c>
      <c r="AD283" s="76">
        <f t="shared" si="1419"/>
        <v>0</v>
      </c>
      <c r="AE283" s="76">
        <f t="shared" si="1419"/>
        <v>0</v>
      </c>
      <c r="AF283" s="76">
        <f t="shared" si="1419"/>
        <v>0</v>
      </c>
      <c r="AG283" s="76">
        <f t="shared" si="1419"/>
        <v>0</v>
      </c>
      <c r="AH283" s="76">
        <f t="shared" si="1419"/>
        <v>0</v>
      </c>
      <c r="AI283" s="76">
        <f t="shared" si="1419"/>
        <v>0</v>
      </c>
      <c r="AJ283" s="76">
        <f t="shared" si="1419"/>
        <v>0</v>
      </c>
      <c r="AK283" s="76">
        <f t="shared" si="1419"/>
        <v>0</v>
      </c>
      <c r="AL283" s="76">
        <f t="shared" si="1419"/>
        <v>0</v>
      </c>
      <c r="AM283" s="76">
        <f t="shared" si="1419"/>
        <v>0</v>
      </c>
      <c r="AN283" s="76">
        <f t="shared" si="1419"/>
        <v>0</v>
      </c>
      <c r="AO283" s="76">
        <f t="shared" si="1419"/>
        <v>0</v>
      </c>
      <c r="AP283" s="76">
        <f t="shared" si="1419"/>
        <v>0</v>
      </c>
      <c r="AQ283" s="76">
        <f t="shared" si="1419"/>
        <v>0</v>
      </c>
      <c r="AR283" s="76">
        <f t="shared" si="1419"/>
        <v>0</v>
      </c>
      <c r="AS283" s="76">
        <f t="shared" si="1419"/>
        <v>0</v>
      </c>
      <c r="AT283" s="76">
        <f t="shared" si="1419"/>
        <v>0</v>
      </c>
      <c r="AU283" s="76">
        <f t="shared" si="1419"/>
        <v>0</v>
      </c>
      <c r="AV283" s="76">
        <f t="shared" si="1419"/>
        <v>0</v>
      </c>
      <c r="AW283" s="76">
        <f t="shared" si="1419"/>
        <v>0</v>
      </c>
      <c r="AX283" s="76">
        <f t="shared" si="1419"/>
        <v>0</v>
      </c>
      <c r="AY283" s="76">
        <f t="shared" si="1419"/>
        <v>0</v>
      </c>
      <c r="AZ283" s="76">
        <f t="shared" si="1419"/>
        <v>0</v>
      </c>
      <c r="BA283" s="76">
        <f t="shared" si="1419"/>
        <v>0</v>
      </c>
      <c r="BB283" s="76">
        <f t="shared" si="1419"/>
        <v>0</v>
      </c>
      <c r="BC283" s="76">
        <f t="shared" si="1419"/>
        <v>0</v>
      </c>
      <c r="BD283" s="76">
        <f t="shared" si="1419"/>
        <v>0</v>
      </c>
      <c r="BE283" s="76">
        <f t="shared" si="1419"/>
        <v>0</v>
      </c>
      <c r="BF283" s="76">
        <f t="shared" si="1419"/>
        <v>0</v>
      </c>
      <c r="BG283" s="76">
        <f t="shared" si="1419"/>
        <v>0</v>
      </c>
    </row>
    <row r="284" spans="1:59" x14ac:dyDescent="0.2">
      <c r="F284" s="26" t="s">
        <v>6</v>
      </c>
      <c r="G284" s="76">
        <f t="shared" si="1416"/>
        <v>-4572</v>
      </c>
      <c r="H284" s="76">
        <f t="shared" ref="H284:BG284" si="1420">H219+H235</f>
        <v>-3077</v>
      </c>
      <c r="I284" s="76">
        <f t="shared" si="1420"/>
        <v>-6336</v>
      </c>
      <c r="J284" s="76">
        <f t="shared" si="1420"/>
        <v>-3934</v>
      </c>
      <c r="K284" s="76">
        <f t="shared" si="1420"/>
        <v>-6088</v>
      </c>
      <c r="L284" s="76">
        <f t="shared" si="1420"/>
        <v>-4999.9999999999982</v>
      </c>
      <c r="M284" s="76">
        <f t="shared" si="1420"/>
        <v>-999.99999999999977</v>
      </c>
      <c r="N284" s="76">
        <f t="shared" si="1420"/>
        <v>-4831</v>
      </c>
      <c r="O284" s="76">
        <f t="shared" si="1420"/>
        <v>-5192</v>
      </c>
      <c r="P284" s="76">
        <f t="shared" si="1420"/>
        <v>-5578</v>
      </c>
      <c r="Q284" s="76">
        <f t="shared" si="1420"/>
        <v>-5716.9999999999991</v>
      </c>
      <c r="R284" s="76">
        <f t="shared" si="1420"/>
        <v>-5981.9999999999991</v>
      </c>
      <c r="S284" s="76">
        <f t="shared" si="1420"/>
        <v>-5139</v>
      </c>
      <c r="T284" s="76">
        <f t="shared" si="1420"/>
        <v>-6082.9999999999991</v>
      </c>
      <c r="U284" s="76">
        <f t="shared" si="1420"/>
        <v>-6147.9999999999991</v>
      </c>
      <c r="V284" s="76">
        <f t="shared" si="1420"/>
        <v>-5724.9999999999982</v>
      </c>
      <c r="W284" s="76">
        <f t="shared" si="1420"/>
        <v>-6154.9999999999991</v>
      </c>
      <c r="X284" s="76">
        <f t="shared" si="1420"/>
        <v>-6146</v>
      </c>
      <c r="Y284" s="76">
        <f t="shared" si="1420"/>
        <v>-3717</v>
      </c>
      <c r="Z284" s="76">
        <f t="shared" si="1420"/>
        <v>-3334</v>
      </c>
      <c r="AA284" s="76">
        <f t="shared" si="1420"/>
        <v>-3612</v>
      </c>
      <c r="AB284" s="76">
        <f t="shared" si="1420"/>
        <v>-5325</v>
      </c>
      <c r="AC284" s="76">
        <f t="shared" si="1420"/>
        <v>-6508.9999999999991</v>
      </c>
      <c r="AD284" s="76">
        <f t="shared" si="1420"/>
        <v>-4800.9999999999991</v>
      </c>
      <c r="AE284" s="76">
        <f t="shared" si="1420"/>
        <v>-7022</v>
      </c>
      <c r="AF284" s="76">
        <f t="shared" si="1420"/>
        <v>-4542</v>
      </c>
      <c r="AG284" s="76">
        <f t="shared" si="1420"/>
        <v>-5442</v>
      </c>
      <c r="AH284" s="76">
        <f t="shared" si="1420"/>
        <v>-6919</v>
      </c>
      <c r="AI284" s="76">
        <f t="shared" si="1420"/>
        <v>-6696</v>
      </c>
      <c r="AJ284" s="76">
        <f t="shared" si="1420"/>
        <v>-3413.5537190082664</v>
      </c>
      <c r="AK284" s="76">
        <f t="shared" si="1420"/>
        <v>-5741</v>
      </c>
      <c r="AL284" s="76">
        <f t="shared" si="1420"/>
        <v>-6154</v>
      </c>
      <c r="AM284" s="76">
        <f t="shared" si="1420"/>
        <v>-2711.404958677686</v>
      </c>
      <c r="AN284" s="76">
        <f t="shared" si="1420"/>
        <v>-2430.9421487603304</v>
      </c>
      <c r="AO284" s="76">
        <f t="shared" si="1420"/>
        <v>-5311.7355371900812</v>
      </c>
      <c r="AP284" s="76">
        <f t="shared" si="1420"/>
        <v>-5045.9504132231405</v>
      </c>
      <c r="AQ284" s="76">
        <f t="shared" si="1420"/>
        <v>-4468.7603305785105</v>
      </c>
      <c r="AR284" s="76">
        <f t="shared" si="1420"/>
        <v>-5319.6694214876006</v>
      </c>
      <c r="AS284" s="76">
        <f t="shared" si="1420"/>
        <v>-4258.5123966942201</v>
      </c>
      <c r="AT284" s="76">
        <f t="shared" si="1420"/>
        <v>-5328.9917355371908</v>
      </c>
      <c r="AU284" s="76">
        <f t="shared" si="1420"/>
        <v>-4667.1074380165301</v>
      </c>
      <c r="AV284" s="76">
        <f t="shared" si="1420"/>
        <v>-5099.5041322313991</v>
      </c>
      <c r="AW284" s="76">
        <f t="shared" si="1420"/>
        <v>-5640.9917355371899</v>
      </c>
      <c r="AX284" s="76">
        <f t="shared" si="1420"/>
        <v>-3116</v>
      </c>
      <c r="AY284" s="76">
        <f t="shared" si="1420"/>
        <v>-4770.5190082644622</v>
      </c>
      <c r="AZ284" s="76">
        <f t="shared" si="1420"/>
        <v>-4770.5190082644622</v>
      </c>
      <c r="BA284" s="76">
        <f t="shared" si="1420"/>
        <v>-4925.0000000000009</v>
      </c>
      <c r="BB284" s="76">
        <f t="shared" si="1420"/>
        <v>-4689.7206611570236</v>
      </c>
      <c r="BC284" s="76">
        <f t="shared" si="1420"/>
        <v>-4689.7206611570236</v>
      </c>
      <c r="BD284" s="76">
        <f t="shared" si="1420"/>
        <v>-4689.7206611570236</v>
      </c>
      <c r="BE284" s="76">
        <f t="shared" si="1420"/>
        <v>-4689.7206611570236</v>
      </c>
      <c r="BF284" s="76">
        <f t="shared" si="1420"/>
        <v>-4689.7206611570236</v>
      </c>
      <c r="BG284" s="76">
        <f t="shared" si="1420"/>
        <v>-4689.7206611570236</v>
      </c>
    </row>
    <row r="285" spans="1:59" x14ac:dyDescent="0.2">
      <c r="F285" s="27" t="s">
        <v>10</v>
      </c>
      <c r="G285" s="75">
        <f>SUM(G282:G284)</f>
        <v>98269.091574999999</v>
      </c>
      <c r="H285" s="75">
        <f t="shared" ref="H285:BG285" si="1421">SUM(H282:H284)</f>
        <v>116277.99760999999</v>
      </c>
      <c r="I285" s="75">
        <f t="shared" si="1421"/>
        <v>91013.520294066082</v>
      </c>
      <c r="J285" s="75">
        <f t="shared" si="1421"/>
        <v>105780.34011999999</v>
      </c>
      <c r="K285" s="75">
        <f t="shared" si="1421"/>
        <v>91802.018920000002</v>
      </c>
      <c r="L285" s="75">
        <f t="shared" si="1421"/>
        <v>109005.12537499999</v>
      </c>
      <c r="M285" s="75">
        <f t="shared" si="1421"/>
        <v>79741.022895000002</v>
      </c>
      <c r="N285" s="75">
        <f t="shared" si="1421"/>
        <v>103721.558785</v>
      </c>
      <c r="O285" s="75">
        <f t="shared" si="1421"/>
        <v>123970.386595</v>
      </c>
      <c r="P285" s="75">
        <f t="shared" si="1421"/>
        <v>104272.59226999999</v>
      </c>
      <c r="Q285" s="75">
        <f t="shared" si="1421"/>
        <v>98163.998985000013</v>
      </c>
      <c r="R285" s="75">
        <f t="shared" si="1421"/>
        <v>71577.19244061441</v>
      </c>
      <c r="S285" s="75">
        <f t="shared" si="1421"/>
        <v>16642.483070000002</v>
      </c>
      <c r="T285" s="75">
        <f t="shared" si="1421"/>
        <v>20830.121855000001</v>
      </c>
      <c r="U285" s="75">
        <f t="shared" si="1421"/>
        <v>58750.335773999999</v>
      </c>
      <c r="V285" s="75">
        <f t="shared" si="1421"/>
        <v>64724.370649000004</v>
      </c>
      <c r="W285" s="75">
        <f t="shared" si="1421"/>
        <v>116218.23915800001</v>
      </c>
      <c r="X285" s="75">
        <f t="shared" si="1421"/>
        <v>117407.456519</v>
      </c>
      <c r="Y285" s="75">
        <f t="shared" si="1421"/>
        <v>145870.54360099998</v>
      </c>
      <c r="Z285" s="75">
        <f t="shared" si="1421"/>
        <v>153973.43283800001</v>
      </c>
      <c r="AA285" s="75">
        <f t="shared" si="1421"/>
        <v>120291.1267704034</v>
      </c>
      <c r="AB285" s="75">
        <f t="shared" si="1421"/>
        <v>157758.75924441451</v>
      </c>
      <c r="AC285" s="75">
        <f t="shared" si="1421"/>
        <v>148010.3654453253</v>
      </c>
      <c r="AD285" s="75">
        <f t="shared" si="1421"/>
        <v>119953.74884313517</v>
      </c>
      <c r="AE285" s="75">
        <f t="shared" si="1421"/>
        <v>93654.496244058726</v>
      </c>
      <c r="AF285" s="75">
        <f t="shared" si="1421"/>
        <v>126889.25369326514</v>
      </c>
      <c r="AG285" s="75">
        <f t="shared" si="1421"/>
        <v>131760.33228313844</v>
      </c>
      <c r="AH285" s="75">
        <f t="shared" si="1421"/>
        <v>124657.15698467163</v>
      </c>
      <c r="AI285" s="75">
        <f t="shared" si="1421"/>
        <v>139117.01521621583</v>
      </c>
      <c r="AJ285" s="75">
        <f t="shared" si="1421"/>
        <v>143343.70509251446</v>
      </c>
      <c r="AK285" s="75">
        <f t="shared" si="1421"/>
        <v>159176.32075944945</v>
      </c>
      <c r="AL285" s="75">
        <f t="shared" si="1421"/>
        <v>165081.83972298147</v>
      </c>
      <c r="AM285" s="75">
        <f t="shared" si="1421"/>
        <v>161896.15289875006</v>
      </c>
      <c r="AN285" s="75">
        <f t="shared" si="1421"/>
        <v>151690.14050357864</v>
      </c>
      <c r="AO285" s="75">
        <f t="shared" si="1421"/>
        <v>171788.71052010951</v>
      </c>
      <c r="AP285" s="75">
        <f t="shared" si="1421"/>
        <v>114162.77932522639</v>
      </c>
      <c r="AQ285" s="75">
        <f t="shared" si="1421"/>
        <v>135463.89497311853</v>
      </c>
      <c r="AR285" s="75">
        <f t="shared" si="1421"/>
        <v>119023.50499139975</v>
      </c>
      <c r="AS285" s="75">
        <f t="shared" si="1421"/>
        <v>124747.88003242506</v>
      </c>
      <c r="AT285" s="75">
        <f t="shared" si="1421"/>
        <v>137366.36580765934</v>
      </c>
      <c r="AU285" s="75">
        <f t="shared" si="1421"/>
        <v>92068.249855978502</v>
      </c>
      <c r="AV285" s="75">
        <f t="shared" si="1421"/>
        <v>116427.87065106348</v>
      </c>
      <c r="AW285" s="75">
        <f t="shared" si="1421"/>
        <v>137195.52929420557</v>
      </c>
      <c r="AX285" s="75">
        <f t="shared" si="1421"/>
        <v>127838.08595433398</v>
      </c>
      <c r="AY285" s="75">
        <f t="shared" si="1421"/>
        <v>122857.10460636445</v>
      </c>
      <c r="AZ285" s="75">
        <f t="shared" si="1421"/>
        <v>128051.00297735102</v>
      </c>
      <c r="BA285" s="75">
        <f t="shared" si="1421"/>
        <v>127011.74753359615</v>
      </c>
      <c r="BB285" s="75">
        <f t="shared" si="1421"/>
        <v>125334.18934649785</v>
      </c>
      <c r="BC285" s="75">
        <f t="shared" si="1421"/>
        <v>106418.88328663565</v>
      </c>
      <c r="BD285" s="75">
        <f t="shared" si="1421"/>
        <v>148439.71341612728</v>
      </c>
      <c r="BE285" s="75">
        <f t="shared" si="1421"/>
        <v>134280.68735543941</v>
      </c>
      <c r="BF285" s="75">
        <f t="shared" si="1421"/>
        <v>120835.106140843</v>
      </c>
      <c r="BG285" s="75">
        <f t="shared" si="1421"/>
        <v>120562.29810006816</v>
      </c>
    </row>
    <row r="286" spans="1:59" x14ac:dyDescent="0.2">
      <c r="D286" s="11" t="s">
        <v>13</v>
      </c>
      <c r="G286" s="76">
        <f>G221+G237</f>
        <v>6058.5276604140809</v>
      </c>
      <c r="H286" s="76">
        <f t="shared" ref="H286:BG286" si="1422">H221+H237</f>
        <v>8740.77651162236</v>
      </c>
      <c r="I286" s="76">
        <f t="shared" si="1422"/>
        <v>9654.319036551753</v>
      </c>
      <c r="J286" s="76">
        <f t="shared" si="1422"/>
        <v>8489.304978154225</v>
      </c>
      <c r="K286" s="76">
        <f t="shared" si="1422"/>
        <v>6647.1995558512917</v>
      </c>
      <c r="L286" s="76">
        <f t="shared" si="1422"/>
        <v>9136.4606242546452</v>
      </c>
      <c r="M286" s="76">
        <f t="shared" si="1422"/>
        <v>5368.7675502555021</v>
      </c>
      <c r="N286" s="76">
        <f t="shared" si="1422"/>
        <v>8483.6749536556144</v>
      </c>
      <c r="O286" s="76">
        <f t="shared" si="1422"/>
        <v>9746.9822748760944</v>
      </c>
      <c r="P286" s="76">
        <f t="shared" si="1422"/>
        <v>9250.9638346000411</v>
      </c>
      <c r="Q286" s="76">
        <f t="shared" si="1422"/>
        <v>7025.4973071969398</v>
      </c>
      <c r="R286" s="76">
        <f t="shared" si="1422"/>
        <v>11082.961080635627</v>
      </c>
      <c r="S286" s="76">
        <f t="shared" si="1422"/>
        <v>6545.7419741365093</v>
      </c>
      <c r="T286" s="76">
        <f t="shared" si="1422"/>
        <v>4083.1846913359768</v>
      </c>
      <c r="U286" s="76">
        <f t="shared" si="1422"/>
        <v>11471.083512910316</v>
      </c>
      <c r="V286" s="76">
        <f t="shared" si="1422"/>
        <v>13783</v>
      </c>
      <c r="W286" s="76">
        <f t="shared" si="1422"/>
        <v>9673</v>
      </c>
      <c r="X286" s="76">
        <f t="shared" si="1422"/>
        <v>7163</v>
      </c>
      <c r="Y286" s="76">
        <f t="shared" si="1422"/>
        <v>14148</v>
      </c>
      <c r="Z286" s="76">
        <f t="shared" si="1422"/>
        <v>15735</v>
      </c>
      <c r="AA286" s="76">
        <f t="shared" si="1422"/>
        <v>18252</v>
      </c>
      <c r="AB286" s="76">
        <f t="shared" si="1422"/>
        <v>14230</v>
      </c>
      <c r="AC286" s="76">
        <f t="shared" si="1422"/>
        <v>25314</v>
      </c>
      <c r="AD286" s="76">
        <f t="shared" si="1422"/>
        <v>16090</v>
      </c>
      <c r="AE286" s="76">
        <f t="shared" si="1422"/>
        <v>13837</v>
      </c>
      <c r="AF286" s="76">
        <f t="shared" si="1422"/>
        <v>18791</v>
      </c>
      <c r="AG286" s="76">
        <f t="shared" si="1422"/>
        <v>15909</v>
      </c>
      <c r="AH286" s="76">
        <f t="shared" si="1422"/>
        <v>16663</v>
      </c>
      <c r="AI286" s="76">
        <f t="shared" si="1422"/>
        <v>15042</v>
      </c>
      <c r="AJ286" s="76">
        <f t="shared" si="1422"/>
        <v>17228</v>
      </c>
      <c r="AK286" s="76">
        <f t="shared" si="1422"/>
        <v>14989</v>
      </c>
      <c r="AL286" s="76">
        <f t="shared" si="1422"/>
        <v>11106.154500000001</v>
      </c>
      <c r="AM286" s="76">
        <f t="shared" si="1422"/>
        <v>19386.259050000001</v>
      </c>
      <c r="AN286" s="76">
        <f t="shared" si="1422"/>
        <v>15954.5766</v>
      </c>
      <c r="AO286" s="76">
        <f t="shared" si="1422"/>
        <v>23273.313999999998</v>
      </c>
      <c r="AP286" s="76">
        <f t="shared" si="1422"/>
        <v>19754.863700000002</v>
      </c>
      <c r="AQ286" s="76">
        <f t="shared" si="1422"/>
        <v>15265.034435</v>
      </c>
      <c r="AR286" s="76">
        <f t="shared" si="1422"/>
        <v>22027.599999999999</v>
      </c>
      <c r="AS286" s="76">
        <f t="shared" si="1422"/>
        <v>13004.5</v>
      </c>
      <c r="AT286" s="76">
        <f t="shared" si="1422"/>
        <v>14111.6</v>
      </c>
      <c r="AU286" s="76">
        <f t="shared" si="1422"/>
        <v>7178.7999999999993</v>
      </c>
      <c r="AV286" s="76">
        <f t="shared" si="1422"/>
        <v>7645.2</v>
      </c>
      <c r="AW286" s="76">
        <f t="shared" si="1422"/>
        <v>14845.3</v>
      </c>
      <c r="AX286" s="76">
        <f t="shared" si="1422"/>
        <v>7178.7999999999993</v>
      </c>
      <c r="AY286" s="76">
        <f t="shared" si="1422"/>
        <v>8508.2000000000007</v>
      </c>
      <c r="AZ286" s="76">
        <f t="shared" si="1422"/>
        <v>8508.2000000000007</v>
      </c>
      <c r="BA286" s="76">
        <f t="shared" si="1422"/>
        <v>8508.2000000000007</v>
      </c>
      <c r="BB286" s="76">
        <f t="shared" si="1422"/>
        <v>9446.1999999999971</v>
      </c>
      <c r="BC286" s="76">
        <f t="shared" si="1422"/>
        <v>17588.669999999998</v>
      </c>
      <c r="BD286" s="76">
        <f t="shared" si="1422"/>
        <v>10026.799999999997</v>
      </c>
      <c r="BE286" s="76">
        <f t="shared" si="1422"/>
        <v>11736.91</v>
      </c>
      <c r="BF286" s="76">
        <f t="shared" si="1422"/>
        <v>15956.676000000003</v>
      </c>
      <c r="BG286" s="76">
        <f t="shared" si="1422"/>
        <v>11185.54</v>
      </c>
    </row>
    <row r="287" spans="1:59" x14ac:dyDescent="0.2"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 s="78"/>
      <c r="AW287"/>
      <c r="AX287"/>
      <c r="AY287"/>
      <c r="AZ287"/>
      <c r="BA287"/>
      <c r="BB287"/>
      <c r="BC287"/>
      <c r="BD287"/>
      <c r="BE287"/>
      <c r="BF287"/>
      <c r="BG287"/>
    </row>
    <row r="288" spans="1:59" x14ac:dyDescent="0.2">
      <c r="F288" s="31" t="s">
        <v>51</v>
      </c>
      <c r="G288" s="77">
        <f>SUM(G276+G280+G281+G285+G286)</f>
        <v>565123.58703541418</v>
      </c>
      <c r="H288" s="77">
        <f>SUM(H276+H280+H281+H285+H286)</f>
        <v>654833.30012914038</v>
      </c>
      <c r="I288" s="77">
        <f t="shared" ref="I288:BG288" si="1423">SUM(I276+I280+I281+I285+I286)</f>
        <v>638789.82749061775</v>
      </c>
      <c r="J288" s="77">
        <f t="shared" si="1423"/>
        <v>672592.46509815415</v>
      </c>
      <c r="K288" s="77">
        <f t="shared" si="1423"/>
        <v>786408.48847585125</v>
      </c>
      <c r="L288" s="77">
        <f t="shared" si="1423"/>
        <v>709732.46599925461</v>
      </c>
      <c r="M288" s="77">
        <f t="shared" si="1423"/>
        <v>618722.32044525549</v>
      </c>
      <c r="N288" s="77">
        <f t="shared" si="1423"/>
        <v>862611.07373865566</v>
      </c>
      <c r="O288" s="77">
        <f t="shared" si="1423"/>
        <v>741372.51354797638</v>
      </c>
      <c r="P288" s="77">
        <f t="shared" si="1423"/>
        <v>663503.21610460011</v>
      </c>
      <c r="Q288" s="77">
        <f t="shared" si="1423"/>
        <v>723495.56629219698</v>
      </c>
      <c r="R288" s="77">
        <f t="shared" si="1423"/>
        <v>759642.99352125009</v>
      </c>
      <c r="S288" s="77">
        <f t="shared" si="1423"/>
        <v>570960.55504413648</v>
      </c>
      <c r="T288" s="77">
        <f t="shared" si="1423"/>
        <v>577661.98654633597</v>
      </c>
      <c r="U288" s="77">
        <f t="shared" si="1423"/>
        <v>663181.84928691015</v>
      </c>
      <c r="V288" s="77">
        <f t="shared" si="1423"/>
        <v>688724.11064900027</v>
      </c>
      <c r="W288" s="77">
        <f t="shared" si="1423"/>
        <v>573348.44915800006</v>
      </c>
      <c r="X288" s="77">
        <f t="shared" si="1423"/>
        <v>728470.30651899998</v>
      </c>
      <c r="Y288" s="77">
        <f t="shared" si="1423"/>
        <v>782011.71360100014</v>
      </c>
      <c r="Z288" s="77">
        <f t="shared" si="1423"/>
        <v>696141.48283799994</v>
      </c>
      <c r="AA288" s="77">
        <f t="shared" si="1423"/>
        <v>756285.25677040324</v>
      </c>
      <c r="AB288" s="77">
        <f t="shared" si="1423"/>
        <v>751061.47924441448</v>
      </c>
      <c r="AC288" s="77">
        <f t="shared" si="1423"/>
        <v>871360.6454453253</v>
      </c>
      <c r="AD288" s="77">
        <f t="shared" si="1423"/>
        <v>757738.88884313533</v>
      </c>
      <c r="AE288" s="77">
        <f t="shared" si="1423"/>
        <v>649885.33624405868</v>
      </c>
      <c r="AF288" s="77">
        <f t="shared" si="1423"/>
        <v>687286.02369326504</v>
      </c>
      <c r="AG288" s="77">
        <f t="shared" si="1423"/>
        <v>808318.28228313848</v>
      </c>
      <c r="AH288" s="77">
        <f t="shared" si="1423"/>
        <v>640536.42698467162</v>
      </c>
      <c r="AI288" s="77">
        <f t="shared" si="1423"/>
        <v>621594.36521621584</v>
      </c>
      <c r="AJ288" s="77">
        <f t="shared" si="1423"/>
        <v>785707.98509251443</v>
      </c>
      <c r="AK288" s="77">
        <f t="shared" si="1423"/>
        <v>908157.81075944914</v>
      </c>
      <c r="AL288" s="77">
        <f t="shared" si="1423"/>
        <v>668429.59422298137</v>
      </c>
      <c r="AM288" s="77">
        <f t="shared" si="1423"/>
        <v>725862.62194874999</v>
      </c>
      <c r="AN288" s="77">
        <f t="shared" si="1423"/>
        <v>727175.72710357863</v>
      </c>
      <c r="AO288" s="77">
        <f t="shared" si="1423"/>
        <v>790984.77452010952</v>
      </c>
      <c r="AP288" s="77">
        <f t="shared" si="1423"/>
        <v>869012.7030252266</v>
      </c>
      <c r="AQ288" s="77">
        <f t="shared" si="1423"/>
        <v>770158.99940811866</v>
      </c>
      <c r="AR288" s="77">
        <f t="shared" si="1423"/>
        <v>949724.70499139954</v>
      </c>
      <c r="AS288" s="77">
        <f t="shared" si="1423"/>
        <v>798793.84003242501</v>
      </c>
      <c r="AT288" s="77">
        <f t="shared" si="1423"/>
        <v>685429.95580765943</v>
      </c>
      <c r="AU288" s="77">
        <f t="shared" si="1423"/>
        <v>834800.0898559785</v>
      </c>
      <c r="AV288" s="77">
        <f t="shared" si="1423"/>
        <v>727291.39065106353</v>
      </c>
      <c r="AW288" s="77">
        <f t="shared" si="1423"/>
        <v>653215.66929420561</v>
      </c>
      <c r="AX288" s="77">
        <f t="shared" si="1423"/>
        <v>646293.9359543341</v>
      </c>
      <c r="AY288" s="77">
        <f t="shared" si="1423"/>
        <v>515019.20460636448</v>
      </c>
      <c r="AZ288" s="77">
        <f t="shared" si="1423"/>
        <v>679685.42297735089</v>
      </c>
      <c r="BA288" s="77">
        <f t="shared" si="1423"/>
        <v>793263.89753359603</v>
      </c>
      <c r="BB288" s="77">
        <f t="shared" si="1423"/>
        <v>716344.48934649781</v>
      </c>
      <c r="BC288" s="77">
        <f t="shared" si="1423"/>
        <v>843734.13328663574</v>
      </c>
      <c r="BD288" s="77">
        <f t="shared" si="1423"/>
        <v>699992.48341612739</v>
      </c>
      <c r="BE288" s="77">
        <f t="shared" si="1423"/>
        <v>716830.03735543939</v>
      </c>
      <c r="BF288" s="77">
        <f t="shared" si="1423"/>
        <v>705268.20214084291</v>
      </c>
      <c r="BG288" s="77">
        <f t="shared" si="1423"/>
        <v>764507.47743891133</v>
      </c>
    </row>
    <row r="289" spans="1:59" ht="13.5" thickBot="1" x14ac:dyDescent="0.25"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</row>
    <row r="290" spans="1:59" ht="14.25" thickTop="1" thickBot="1" x14ac:dyDescent="0.25">
      <c r="A290" s="52"/>
      <c r="B290" s="45" t="s">
        <v>61</v>
      </c>
      <c r="C290" s="66"/>
      <c r="D290" s="66"/>
      <c r="E290" s="66"/>
      <c r="F290" s="43" t="s">
        <v>21</v>
      </c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10">
        <v>1444803.5</v>
      </c>
      <c r="W290" s="110">
        <v>1456260.7000000002</v>
      </c>
      <c r="X290" s="110">
        <v>1543423.5999999999</v>
      </c>
      <c r="Y290" s="110">
        <v>1488647.6</v>
      </c>
      <c r="Z290" s="110">
        <v>1510201.2999999998</v>
      </c>
      <c r="AA290" s="110">
        <v>1345257.8240012773</v>
      </c>
      <c r="AB290" s="110">
        <v>1244054.6633242692</v>
      </c>
      <c r="AC290" s="110">
        <v>1333779.1078625838</v>
      </c>
      <c r="AD290" s="110">
        <v>1234999.5279726034</v>
      </c>
      <c r="AE290" s="110">
        <v>1391900.8257848402</v>
      </c>
      <c r="AF290" s="110">
        <v>1304996.1086926083</v>
      </c>
      <c r="AG290" s="110">
        <v>1463806.562936872</v>
      </c>
      <c r="AH290" s="110">
        <v>1398998.1896998018</v>
      </c>
      <c r="AI290" s="110">
        <v>1431322.2248382992</v>
      </c>
      <c r="AJ290" s="110">
        <v>1280852.5935584595</v>
      </c>
      <c r="AK290" s="110">
        <v>1302887.5479471069</v>
      </c>
      <c r="AL290" s="110">
        <v>1057930.8721386332</v>
      </c>
      <c r="AM290" s="110">
        <v>1221680.6260902791</v>
      </c>
      <c r="AN290" s="110">
        <v>1269747.4934010224</v>
      </c>
      <c r="AO290" s="110">
        <v>1379321.0332111244</v>
      </c>
      <c r="AP290" s="110">
        <v>1302099.629750357</v>
      </c>
      <c r="AQ290" s="110">
        <v>1281441.8448350958</v>
      </c>
      <c r="AR290" s="110">
        <v>1298649.6165181054</v>
      </c>
      <c r="AS290" s="110">
        <v>1349061.1669129932</v>
      </c>
      <c r="AT290" s="110">
        <v>1332525.7253630157</v>
      </c>
      <c r="AU290" s="110">
        <v>1384786.7019368624</v>
      </c>
      <c r="AV290" s="110">
        <v>1170317.7247804371</v>
      </c>
      <c r="AW290" s="110">
        <v>1312364.6930784041</v>
      </c>
      <c r="AX290" s="110">
        <v>1377089.2634948855</v>
      </c>
      <c r="AY290" s="110">
        <v>1440754.9542788011</v>
      </c>
      <c r="AZ290" s="110">
        <v>1398041.9543909675</v>
      </c>
      <c r="BA290" s="110">
        <v>1371936.7870669672</v>
      </c>
      <c r="BB290" s="110">
        <v>1182436.2914291506</v>
      </c>
      <c r="BC290" s="110">
        <v>1427942.897024761</v>
      </c>
      <c r="BD290" s="110">
        <v>1233802.9621225125</v>
      </c>
      <c r="BE290" s="110">
        <v>1186795.9933958813</v>
      </c>
      <c r="BF290" s="110">
        <v>1317274.3117786506</v>
      </c>
      <c r="BG290" s="111">
        <v>1452520.608418948</v>
      </c>
    </row>
    <row r="291" spans="1:59" ht="13.5" thickTop="1" x14ac:dyDescent="0.2">
      <c r="B291" s="25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7"/>
      <c r="AV291" s="107"/>
      <c r="AW291" s="107"/>
      <c r="AX291" s="107"/>
      <c r="AY291" s="107"/>
      <c r="AZ291" s="107"/>
      <c r="BA291" s="107"/>
      <c r="BB291" s="107"/>
      <c r="BC291" s="107"/>
      <c r="BD291" s="107"/>
      <c r="BE291" s="107"/>
      <c r="BF291" s="107"/>
      <c r="BG291" s="107"/>
    </row>
    <row r="292" spans="1:59" x14ac:dyDescent="0.2">
      <c r="D292" s="11" t="s">
        <v>5</v>
      </c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>
        <v>3542.6</v>
      </c>
      <c r="W292" s="76">
        <v>3640.4</v>
      </c>
      <c r="X292" s="76">
        <v>3605.4</v>
      </c>
      <c r="Y292" s="76">
        <v>3615.4</v>
      </c>
      <c r="Z292" s="76">
        <v>3615.4</v>
      </c>
      <c r="AA292" s="76">
        <v>60.801988786204184</v>
      </c>
      <c r="AB292" s="76">
        <v>960.04203536294949</v>
      </c>
      <c r="AC292" s="76">
        <v>740.5719735390652</v>
      </c>
      <c r="AD292" s="76">
        <v>443.58002685927278</v>
      </c>
      <c r="AE292" s="76">
        <v>670.64623881202192</v>
      </c>
      <c r="AF292" s="76">
        <v>255.99233465880877</v>
      </c>
      <c r="AG292" s="76">
        <v>602.45276153091731</v>
      </c>
      <c r="AH292" s="76">
        <v>396.01630736502779</v>
      </c>
      <c r="AI292" s="76">
        <v>432.02163048268142</v>
      </c>
      <c r="AJ292" s="76">
        <v>263.6006838299628</v>
      </c>
      <c r="AK292" s="76">
        <v>368.23062504349514</v>
      </c>
      <c r="AL292" s="76">
        <v>121.00019611899978</v>
      </c>
      <c r="AM292" s="76">
        <v>376.68432128856182</v>
      </c>
      <c r="AN292" s="76">
        <v>176.22790022912577</v>
      </c>
      <c r="AO292" s="76">
        <v>861.40186688170377</v>
      </c>
      <c r="AP292" s="76">
        <v>115.57581383575477</v>
      </c>
      <c r="AQ292" s="76">
        <v>707.69594738847638</v>
      </c>
      <c r="AR292" s="76">
        <v>271.72366040961145</v>
      </c>
      <c r="AS292" s="76">
        <v>82.730650165448878</v>
      </c>
      <c r="AT292" s="76">
        <v>448.33541859715979</v>
      </c>
      <c r="AU292" s="76">
        <v>264.94951516665213</v>
      </c>
      <c r="AV292" s="76">
        <v>46.220677752328285</v>
      </c>
      <c r="AW292" s="76">
        <v>423.63434797388413</v>
      </c>
      <c r="AX292" s="76">
        <v>57.720934457108783</v>
      </c>
      <c r="AY292" s="76">
        <v>1176.8160290751307</v>
      </c>
      <c r="AZ292" s="76">
        <v>284.12094992333533</v>
      </c>
      <c r="BA292" s="76">
        <v>371.10443239555747</v>
      </c>
      <c r="BB292" s="76">
        <v>127.70087976837078</v>
      </c>
      <c r="BC292" s="76">
        <v>735.96085187829567</v>
      </c>
      <c r="BD292" s="76">
        <v>99.884434694091667</v>
      </c>
      <c r="BE292" s="76">
        <v>95.003948453126327</v>
      </c>
      <c r="BF292" s="76">
        <v>1676.5208249655202</v>
      </c>
      <c r="BG292" s="76">
        <v>348.19438088342815</v>
      </c>
    </row>
    <row r="293" spans="1:59" x14ac:dyDescent="0.2">
      <c r="D293" s="11" t="s">
        <v>7</v>
      </c>
      <c r="F293" s="26" t="s">
        <v>8</v>
      </c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>
        <v>108564.09999999998</v>
      </c>
      <c r="W293" s="76">
        <v>107770.3</v>
      </c>
      <c r="X293" s="76">
        <v>123202.40000000001</v>
      </c>
      <c r="Y293" s="76">
        <v>115198.5</v>
      </c>
      <c r="Z293" s="76">
        <v>125362.40000000001</v>
      </c>
      <c r="AA293" s="76">
        <v>102816.08892633069</v>
      </c>
      <c r="AB293" s="76">
        <v>98001.317314082058</v>
      </c>
      <c r="AC293" s="76">
        <v>99899.431012212386</v>
      </c>
      <c r="AD293" s="76">
        <v>95855.855905529243</v>
      </c>
      <c r="AE293" s="76">
        <v>104803.05092445745</v>
      </c>
      <c r="AF293" s="76">
        <v>98979.611782208653</v>
      </c>
      <c r="AG293" s="76">
        <v>108085.37316349139</v>
      </c>
      <c r="AH293" s="76">
        <v>102461.94217328343</v>
      </c>
      <c r="AI293" s="76">
        <v>103640.83206349736</v>
      </c>
      <c r="AJ293" s="76">
        <v>97617.476515637944</v>
      </c>
      <c r="AK293" s="76">
        <v>100278.16756028666</v>
      </c>
      <c r="AL293" s="76">
        <v>86203.521375833574</v>
      </c>
      <c r="AM293" s="76">
        <v>95480.509784935261</v>
      </c>
      <c r="AN293" s="76">
        <v>97060.702363609555</v>
      </c>
      <c r="AO293" s="76">
        <v>104468.92342616137</v>
      </c>
      <c r="AP293" s="76">
        <v>100290.47782344557</v>
      </c>
      <c r="AQ293" s="76">
        <v>100123.90434397325</v>
      </c>
      <c r="AR293" s="76">
        <v>101864.89445180912</v>
      </c>
      <c r="AS293" s="76">
        <v>103892.64625657245</v>
      </c>
      <c r="AT293" s="76">
        <v>99301.722627086216</v>
      </c>
      <c r="AU293" s="76">
        <v>104850.9690602622</v>
      </c>
      <c r="AV293" s="76">
        <v>82490.842811442097</v>
      </c>
      <c r="AW293" s="76">
        <v>102191.32056681407</v>
      </c>
      <c r="AX293" s="76">
        <v>107064.96859287415</v>
      </c>
      <c r="AY293" s="76">
        <v>105069.5436251885</v>
      </c>
      <c r="AZ293" s="76">
        <v>104981.50332494694</v>
      </c>
      <c r="BA293" s="76">
        <v>102824.00853897838</v>
      </c>
      <c r="BB293" s="76">
        <v>99295.140799311048</v>
      </c>
      <c r="BC293" s="76">
        <v>105942.53970859613</v>
      </c>
      <c r="BD293" s="76">
        <v>97207.632265601613</v>
      </c>
      <c r="BE293" s="76">
        <v>90844.521438965254</v>
      </c>
      <c r="BF293" s="76">
        <v>105076.12074530945</v>
      </c>
      <c r="BG293" s="76">
        <v>108079.62749925845</v>
      </c>
    </row>
    <row r="294" spans="1:59" x14ac:dyDescent="0.2">
      <c r="F294" s="26" t="s">
        <v>9</v>
      </c>
      <c r="G294" s="1"/>
      <c r="H294" s="1"/>
      <c r="I294" s="1"/>
      <c r="J294" s="1"/>
      <c r="K294" s="1"/>
      <c r="L294" s="76"/>
      <c r="M294" s="76"/>
      <c r="N294" s="76"/>
      <c r="O294" s="76"/>
      <c r="P294" s="1"/>
      <c r="Q294" s="76"/>
      <c r="R294" s="76"/>
      <c r="S294" s="76"/>
      <c r="T294" s="76"/>
      <c r="U294" s="76"/>
      <c r="V294" s="76">
        <v>529498.6</v>
      </c>
      <c r="W294" s="76">
        <v>520237</v>
      </c>
      <c r="X294" s="76">
        <v>578417.59999999986</v>
      </c>
      <c r="Y294" s="76">
        <v>569735.99999999988</v>
      </c>
      <c r="Z294" s="76">
        <v>556662.89999999979</v>
      </c>
      <c r="AA294" s="76">
        <v>475054.10694539075</v>
      </c>
      <c r="AB294" s="76">
        <v>447688.81875992077</v>
      </c>
      <c r="AC294" s="76">
        <v>462992.77048407152</v>
      </c>
      <c r="AD294" s="76">
        <v>446907.93358372437</v>
      </c>
      <c r="AE294" s="76">
        <v>491149.61813412077</v>
      </c>
      <c r="AF294" s="76">
        <v>455653.49775713007</v>
      </c>
      <c r="AG294" s="76">
        <v>500198.91335327883</v>
      </c>
      <c r="AH294" s="76">
        <v>460998.23530475766</v>
      </c>
      <c r="AI294" s="76">
        <v>491950.5162092612</v>
      </c>
      <c r="AJ294" s="76">
        <v>460793.98545840458</v>
      </c>
      <c r="AK294" s="76">
        <v>462670.36215379601</v>
      </c>
      <c r="AL294" s="76">
        <v>398520.34260765265</v>
      </c>
      <c r="AM294" s="76">
        <v>443858.01866301731</v>
      </c>
      <c r="AN294" s="76">
        <v>434463.9575678964</v>
      </c>
      <c r="AO294" s="76">
        <v>470716.56421186315</v>
      </c>
      <c r="AP294" s="76">
        <v>459336.00779639231</v>
      </c>
      <c r="AQ294" s="76">
        <v>470159.46962671541</v>
      </c>
      <c r="AR294" s="76">
        <v>449453.6738161096</v>
      </c>
      <c r="AS294" s="76">
        <v>464314.28267625376</v>
      </c>
      <c r="AT294" s="76">
        <v>449998.58817970584</v>
      </c>
      <c r="AU294" s="76">
        <v>473961.99122574972</v>
      </c>
      <c r="AV294" s="76">
        <v>419016.89231171366</v>
      </c>
      <c r="AW294" s="76">
        <v>472923.06598404079</v>
      </c>
      <c r="AX294" s="76">
        <v>482806.69767753308</v>
      </c>
      <c r="AY294" s="76">
        <v>491165.12521064904</v>
      </c>
      <c r="AZ294" s="76">
        <v>481122.58889528707</v>
      </c>
      <c r="BA294" s="76">
        <v>463429.3812280714</v>
      </c>
      <c r="BB294" s="76">
        <v>384952.14234596823</v>
      </c>
      <c r="BC294" s="76">
        <v>483663.02201645932</v>
      </c>
      <c r="BD294" s="76">
        <v>396133.16928807239</v>
      </c>
      <c r="BE294" s="76">
        <v>416840.13543549919</v>
      </c>
      <c r="BF294" s="76">
        <v>450177.84887863079</v>
      </c>
      <c r="BG294" s="76">
        <v>490701.43090112327</v>
      </c>
    </row>
    <row r="295" spans="1:59" x14ac:dyDescent="0.2">
      <c r="B295" s="12"/>
      <c r="D295" s="12"/>
      <c r="F295" s="26" t="s">
        <v>6</v>
      </c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>
        <v>161922.79999999999</v>
      </c>
      <c r="W295" s="76">
        <v>183883.40000000002</v>
      </c>
      <c r="X295" s="76">
        <v>200950.69999999998</v>
      </c>
      <c r="Y295" s="76">
        <v>206288.1</v>
      </c>
      <c r="Z295" s="76">
        <v>215620.2</v>
      </c>
      <c r="AA295" s="76">
        <v>167611.68098551399</v>
      </c>
      <c r="AB295" s="76">
        <v>189081.82556746338</v>
      </c>
      <c r="AC295" s="76">
        <v>173714.39180758898</v>
      </c>
      <c r="AD295" s="76">
        <v>179721.99534121444</v>
      </c>
      <c r="AE295" s="76">
        <v>183443.24444658824</v>
      </c>
      <c r="AF295" s="76">
        <v>158324.20083486044</v>
      </c>
      <c r="AG295" s="76">
        <v>195298.0192348171</v>
      </c>
      <c r="AH295" s="76">
        <v>177546.19123077273</v>
      </c>
      <c r="AI295" s="76">
        <v>188415.85837396921</v>
      </c>
      <c r="AJ295" s="76">
        <v>163969.26050624897</v>
      </c>
      <c r="AK295" s="76">
        <v>170340.51324363923</v>
      </c>
      <c r="AL295" s="76">
        <v>117483.69224088645</v>
      </c>
      <c r="AM295" s="76">
        <v>157519.82681731391</v>
      </c>
      <c r="AN295" s="76">
        <v>166157.48773410512</v>
      </c>
      <c r="AO295" s="76">
        <v>178151.36403364426</v>
      </c>
      <c r="AP295" s="76">
        <v>176523.38377740479</v>
      </c>
      <c r="AQ295" s="76">
        <v>171507.25163609904</v>
      </c>
      <c r="AR295" s="76">
        <v>170545.25882832633</v>
      </c>
      <c r="AS295" s="76">
        <v>170970.53796237946</v>
      </c>
      <c r="AT295" s="76">
        <v>173432.3924562824</v>
      </c>
      <c r="AU295" s="76">
        <v>163174.74269725737</v>
      </c>
      <c r="AV295" s="76">
        <v>145380.23249747936</v>
      </c>
      <c r="AW295" s="76">
        <v>156088.86389191376</v>
      </c>
      <c r="AX295" s="76">
        <v>154827.13605279633</v>
      </c>
      <c r="AY295" s="76">
        <v>179044.82688621551</v>
      </c>
      <c r="AZ295" s="76">
        <v>166976.14800968344</v>
      </c>
      <c r="BA295" s="76">
        <v>161513.3564441108</v>
      </c>
      <c r="BB295" s="76">
        <v>120541.94220671622</v>
      </c>
      <c r="BC295" s="76">
        <v>172997.1631961329</v>
      </c>
      <c r="BD295" s="76">
        <v>133281.16314670365</v>
      </c>
      <c r="BE295" s="76">
        <v>122764.32333481759</v>
      </c>
      <c r="BF295" s="76">
        <v>159158.54657839896</v>
      </c>
      <c r="BG295" s="76">
        <v>173175.30031695607</v>
      </c>
    </row>
    <row r="296" spans="1:59" x14ac:dyDescent="0.2">
      <c r="B296" s="11" t="s">
        <v>50</v>
      </c>
      <c r="E296" s="27"/>
      <c r="F296" s="27" t="s">
        <v>10</v>
      </c>
      <c r="G296" s="75">
        <f>SUM(G293:G295)</f>
        <v>0</v>
      </c>
      <c r="H296" s="75">
        <f t="shared" ref="H296" si="1424">SUM(H293:H295)</f>
        <v>0</v>
      </c>
      <c r="I296" s="75">
        <f t="shared" ref="I296" si="1425">SUM(I293:I295)</f>
        <v>0</v>
      </c>
      <c r="J296" s="75">
        <f t="shared" ref="J296" si="1426">SUM(J293:J295)</f>
        <v>0</v>
      </c>
      <c r="K296" s="75">
        <f t="shared" ref="K296" si="1427">SUM(K293:K295)</f>
        <v>0</v>
      </c>
      <c r="L296" s="75">
        <f t="shared" ref="L296" si="1428">SUM(L293:L295)</f>
        <v>0</v>
      </c>
      <c r="M296" s="75">
        <f t="shared" ref="M296" si="1429">SUM(M293:M295)</f>
        <v>0</v>
      </c>
      <c r="N296" s="75">
        <f t="shared" ref="N296" si="1430">SUM(N293:N295)</f>
        <v>0</v>
      </c>
      <c r="O296" s="75">
        <f t="shared" ref="O296" si="1431">SUM(O293:O295)</f>
        <v>0</v>
      </c>
      <c r="P296" s="75">
        <f t="shared" ref="P296" si="1432">SUM(P293:P295)</f>
        <v>0</v>
      </c>
      <c r="Q296" s="75">
        <f t="shared" ref="Q296" si="1433">SUM(Q293:Q295)</f>
        <v>0</v>
      </c>
      <c r="R296" s="75">
        <f t="shared" ref="R296" si="1434">SUM(R293:R295)</f>
        <v>0</v>
      </c>
      <c r="S296" s="75">
        <f t="shared" ref="S296" si="1435">SUM(S293:S295)</f>
        <v>0</v>
      </c>
      <c r="T296" s="75">
        <f t="shared" ref="T296" si="1436">SUM(T293:T295)</f>
        <v>0</v>
      </c>
      <c r="U296" s="75">
        <f t="shared" ref="U296" si="1437">SUM(U293:U295)</f>
        <v>0</v>
      </c>
      <c r="V296" s="75">
        <f t="shared" ref="V296" si="1438">SUM(V293:V295)</f>
        <v>799985.5</v>
      </c>
      <c r="W296" s="75">
        <f t="shared" ref="W296" si="1439">SUM(W293:W295)</f>
        <v>811890.70000000007</v>
      </c>
      <c r="X296" s="75">
        <f t="shared" ref="X296" si="1440">SUM(X293:X295)</f>
        <v>902570.69999999984</v>
      </c>
      <c r="Y296" s="75">
        <f t="shared" ref="Y296" si="1441">SUM(Y293:Y295)</f>
        <v>891222.59999999986</v>
      </c>
      <c r="Z296" s="75">
        <f t="shared" ref="Z296" si="1442">SUM(Z293:Z295)</f>
        <v>897645.49999999977</v>
      </c>
      <c r="AA296" s="75">
        <f t="shared" ref="AA296" si="1443">SUM(AA293:AA295)</f>
        <v>745481.87685723545</v>
      </c>
      <c r="AB296" s="75">
        <f t="shared" ref="AB296" si="1444">SUM(AB293:AB295)</f>
        <v>734771.96164146625</v>
      </c>
      <c r="AC296" s="75">
        <f t="shared" ref="AC296" si="1445">SUM(AC293:AC295)</f>
        <v>736606.59330387285</v>
      </c>
      <c r="AD296" s="75">
        <f t="shared" ref="AD296" si="1446">SUM(AD293:AD295)</f>
        <v>722485.78483046812</v>
      </c>
      <c r="AE296" s="75">
        <f t="shared" ref="AE296" si="1447">SUM(AE293:AE295)</f>
        <v>779395.91350516642</v>
      </c>
      <c r="AF296" s="75">
        <f t="shared" ref="AF296" si="1448">SUM(AF293:AF295)</f>
        <v>712957.31037419918</v>
      </c>
      <c r="AG296" s="75">
        <f t="shared" ref="AG296" si="1449">SUM(AG293:AG295)</f>
        <v>803582.30575158738</v>
      </c>
      <c r="AH296" s="75">
        <f t="shared" ref="AH296" si="1450">SUM(AH293:AH295)</f>
        <v>741006.3687088138</v>
      </c>
      <c r="AI296" s="75">
        <f t="shared" ref="AI296" si="1451">SUM(AI293:AI295)</f>
        <v>784007.20664672775</v>
      </c>
      <c r="AJ296" s="75">
        <f t="shared" ref="AJ296" si="1452">SUM(AJ293:AJ295)</f>
        <v>722380.7224802915</v>
      </c>
      <c r="AK296" s="75">
        <f t="shared" ref="AK296" si="1453">SUM(AK293:AK295)</f>
        <v>733289.04295772198</v>
      </c>
      <c r="AL296" s="75">
        <f t="shared" ref="AL296" si="1454">SUM(AL293:AL295)</f>
        <v>602207.5562243727</v>
      </c>
      <c r="AM296" s="75">
        <f t="shared" ref="AM296" si="1455">SUM(AM293:AM295)</f>
        <v>696858.35526526649</v>
      </c>
      <c r="AN296" s="75">
        <f t="shared" ref="AN296" si="1456">SUM(AN293:AN295)</f>
        <v>697682.147665611</v>
      </c>
      <c r="AO296" s="75">
        <f t="shared" ref="AO296" si="1457">SUM(AO293:AO295)</f>
        <v>753336.8516716687</v>
      </c>
      <c r="AP296" s="75">
        <f t="shared" ref="AP296" si="1458">SUM(AP293:AP295)</f>
        <v>736149.86939724267</v>
      </c>
      <c r="AQ296" s="75">
        <f t="shared" ref="AQ296" si="1459">SUM(AQ293:AQ295)</f>
        <v>741790.62560678774</v>
      </c>
      <c r="AR296" s="75">
        <f t="shared" ref="AR296" si="1460">SUM(AR293:AR295)</f>
        <v>721863.82709624502</v>
      </c>
      <c r="AS296" s="75">
        <f t="shared" ref="AS296" si="1461">SUM(AS293:AS295)</f>
        <v>739177.46689520567</v>
      </c>
      <c r="AT296" s="75">
        <f t="shared" ref="AT296" si="1462">SUM(AT293:AT295)</f>
        <v>722732.70326307439</v>
      </c>
      <c r="AU296" s="75">
        <f t="shared" ref="AU296" si="1463">SUM(AU293:AU295)</f>
        <v>741987.70298326924</v>
      </c>
      <c r="AV296" s="75">
        <f t="shared" ref="AV296" si="1464">SUM(AV293:AV295)</f>
        <v>646887.96762063517</v>
      </c>
      <c r="AW296" s="75">
        <f t="shared" ref="AW296" si="1465">SUM(AW293:AW295)</f>
        <v>731203.25044276868</v>
      </c>
      <c r="AX296" s="75">
        <f t="shared" ref="AX296" si="1466">SUM(AX293:AX295)</f>
        <v>744698.80232320353</v>
      </c>
      <c r="AY296" s="75">
        <f t="shared" ref="AY296" si="1467">SUM(AY293:AY295)</f>
        <v>775279.49572205299</v>
      </c>
      <c r="AZ296" s="75">
        <f t="shared" ref="AZ296" si="1468">SUM(AZ293:AZ295)</f>
        <v>753080.24022991746</v>
      </c>
      <c r="BA296" s="75">
        <f t="shared" ref="BA296" si="1469">SUM(BA293:BA295)</f>
        <v>727766.74621116067</v>
      </c>
      <c r="BB296" s="75">
        <f t="shared" ref="BB296" si="1470">SUM(BB293:BB295)</f>
        <v>604789.22535199556</v>
      </c>
      <c r="BC296" s="75">
        <f t="shared" ref="BC296" si="1471">SUM(BC293:BC295)</f>
        <v>762602.72492118832</v>
      </c>
      <c r="BD296" s="75">
        <f t="shared" ref="BD296" si="1472">SUM(BD293:BD295)</f>
        <v>626621.96470037766</v>
      </c>
      <c r="BE296" s="75">
        <f t="shared" ref="BE296" si="1473">SUM(BE293:BE295)</f>
        <v>630448.98020928202</v>
      </c>
      <c r="BF296" s="75">
        <f t="shared" ref="BF296" si="1474">SUM(BF293:BF295)</f>
        <v>714412.5162023392</v>
      </c>
      <c r="BG296" s="75">
        <f t="shared" ref="BG296" si="1475">SUM(BG293:BG295)</f>
        <v>771956.35871733772</v>
      </c>
    </row>
    <row r="297" spans="1:59" x14ac:dyDescent="0.2">
      <c r="D297" s="11" t="s">
        <v>11</v>
      </c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1"/>
      <c r="S297" s="76"/>
      <c r="T297" s="76"/>
      <c r="U297" s="76"/>
      <c r="V297" s="76">
        <v>68577.934936479127</v>
      </c>
      <c r="W297" s="76">
        <v>69008.867299714795</v>
      </c>
      <c r="X297" s="76">
        <v>68965.899662950484</v>
      </c>
      <c r="Y297" s="76">
        <v>74526.852026186156</v>
      </c>
      <c r="Z297" s="76">
        <v>74213.88438942183</v>
      </c>
      <c r="AA297" s="76">
        <v>63527.015554304075</v>
      </c>
      <c r="AB297" s="76">
        <v>58082.03846684868</v>
      </c>
      <c r="AC297" s="76">
        <v>63581.145771966927</v>
      </c>
      <c r="AD297" s="76">
        <v>66030.717913491477</v>
      </c>
      <c r="AE297" s="76">
        <v>68602.664059049741</v>
      </c>
      <c r="AF297" s="76">
        <v>66661.801780724782</v>
      </c>
      <c r="AG297" s="76">
        <v>73200.695504950025</v>
      </c>
      <c r="AH297" s="76">
        <v>68719.799219977504</v>
      </c>
      <c r="AI297" s="76">
        <v>70960.850727574943</v>
      </c>
      <c r="AJ297" s="76">
        <v>63750.330511227534</v>
      </c>
      <c r="AK297" s="76">
        <v>66449.017395308605</v>
      </c>
      <c r="AL297" s="76">
        <v>69853.916138132947</v>
      </c>
      <c r="AM297" s="76">
        <v>77289.20529917533</v>
      </c>
      <c r="AN297" s="76">
        <v>78066.844548890993</v>
      </c>
      <c r="AO297" s="76">
        <v>76969.052040688854</v>
      </c>
      <c r="AP297" s="76">
        <v>78222.76803374241</v>
      </c>
      <c r="AQ297" s="76">
        <v>78434.010593286308</v>
      </c>
      <c r="AR297" s="76">
        <v>76785.776287317014</v>
      </c>
      <c r="AS297" s="76">
        <v>81149.593249932164</v>
      </c>
      <c r="AT297" s="76">
        <v>83074.401917507348</v>
      </c>
      <c r="AU297" s="76">
        <v>82323.416478168539</v>
      </c>
      <c r="AV297" s="76">
        <v>81107.347009651799</v>
      </c>
      <c r="AW297" s="76">
        <v>80911.995316154949</v>
      </c>
      <c r="AX297" s="76">
        <v>79755.470165396444</v>
      </c>
      <c r="AY297" s="76">
        <v>85474.72594125726</v>
      </c>
      <c r="AZ297" s="76">
        <v>74592.53263917935</v>
      </c>
      <c r="BA297" s="76">
        <v>81804.569255879382</v>
      </c>
      <c r="BB297" s="76">
        <v>78639.058399035013</v>
      </c>
      <c r="BC297" s="76">
        <v>82031.887519302865</v>
      </c>
      <c r="BD297" s="76">
        <v>81298.074092738418</v>
      </c>
      <c r="BE297" s="76">
        <v>82316.006334195175</v>
      </c>
      <c r="BF297" s="76">
        <v>81489.571291749977</v>
      </c>
      <c r="BG297" s="76">
        <v>80021.736121512076</v>
      </c>
    </row>
    <row r="298" spans="1:59" x14ac:dyDescent="0.2">
      <c r="D298" s="11" t="s">
        <v>12</v>
      </c>
      <c r="F298" s="26" t="s">
        <v>8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76">
        <v>235099.10000000006</v>
      </c>
      <c r="W298" s="76">
        <v>237896.30000000008</v>
      </c>
      <c r="X298" s="76">
        <v>234502.69999999998</v>
      </c>
      <c r="Y298" s="76">
        <v>227786.30000000002</v>
      </c>
      <c r="Z298" s="76">
        <v>234484.60000000006</v>
      </c>
      <c r="AA298" s="76">
        <v>252582.02679343231</v>
      </c>
      <c r="AB298" s="76">
        <v>220829.40418121833</v>
      </c>
      <c r="AC298" s="76">
        <v>247557.21491557153</v>
      </c>
      <c r="AD298" s="76">
        <v>212855.2801588889</v>
      </c>
      <c r="AE298" s="76">
        <v>269739.68375611614</v>
      </c>
      <c r="AF298" s="76">
        <v>247104.93033186041</v>
      </c>
      <c r="AG298" s="76">
        <v>287114.9778499626</v>
      </c>
      <c r="AH298" s="76">
        <v>274405.0738160903</v>
      </c>
      <c r="AI298" s="76">
        <v>276206.79994206713</v>
      </c>
      <c r="AJ298" s="76">
        <v>246289.44500696182</v>
      </c>
      <c r="AK298" s="76">
        <v>255191.71387604435</v>
      </c>
      <c r="AL298" s="76">
        <v>178638.75544931143</v>
      </c>
      <c r="AM298" s="76">
        <v>215855.7675995286</v>
      </c>
      <c r="AN298" s="76">
        <v>232435.32436621888</v>
      </c>
      <c r="AO298" s="76">
        <v>273043.83823460602</v>
      </c>
      <c r="AP298" s="76">
        <v>247921.54312767865</v>
      </c>
      <c r="AQ298" s="76">
        <v>230963.20675835019</v>
      </c>
      <c r="AR298" s="76">
        <v>249328.20618920209</v>
      </c>
      <c r="AS298" s="76">
        <v>257623.89370603304</v>
      </c>
      <c r="AT298" s="76">
        <v>261056.61097752332</v>
      </c>
      <c r="AU298" s="76">
        <v>289339.57637723873</v>
      </c>
      <c r="AV298" s="76">
        <v>229560.22395556926</v>
      </c>
      <c r="AW298" s="76">
        <v>250818.65645223865</v>
      </c>
      <c r="AX298" s="76">
        <v>258224.34401718128</v>
      </c>
      <c r="AY298" s="76">
        <v>283462.67961673252</v>
      </c>
      <c r="AZ298" s="76">
        <v>276280.88293060602</v>
      </c>
      <c r="BA298" s="76">
        <v>275120.35109309969</v>
      </c>
      <c r="BB298" s="76">
        <v>227545.57766627613</v>
      </c>
      <c r="BC298" s="76">
        <v>289734.29360112321</v>
      </c>
      <c r="BD298" s="76">
        <v>254868.74482145809</v>
      </c>
      <c r="BE298" s="76">
        <v>231176.07618892577</v>
      </c>
      <c r="BF298" s="76">
        <v>249948.9495525797</v>
      </c>
      <c r="BG298" s="76">
        <v>289392.43937635049</v>
      </c>
    </row>
    <row r="299" spans="1:59" x14ac:dyDescent="0.2">
      <c r="F299" s="26" t="s">
        <v>9</v>
      </c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>
        <v>4290.3999999999996</v>
      </c>
      <c r="W299" s="76">
        <v>4470.6000000000004</v>
      </c>
      <c r="X299" s="76">
        <v>4443.1000000000004</v>
      </c>
      <c r="Y299" s="76">
        <v>4615.8999999999996</v>
      </c>
      <c r="Z299" s="76">
        <v>4619.6000000000004</v>
      </c>
      <c r="AA299" s="76">
        <v>2971.5048490350764</v>
      </c>
      <c r="AB299" s="76">
        <v>3727.6443051858369</v>
      </c>
      <c r="AC299" s="76">
        <v>4849.1869061808611</v>
      </c>
      <c r="AD299" s="76">
        <v>3343.7392403247468</v>
      </c>
      <c r="AE299" s="76">
        <v>4615.2998508095325</v>
      </c>
      <c r="AF299" s="76">
        <v>3417.1217987680293</v>
      </c>
      <c r="AG299" s="76">
        <v>5697.4956632016956</v>
      </c>
      <c r="AH299" s="76">
        <v>4790.4706819199764</v>
      </c>
      <c r="AI299" s="76">
        <v>4919.0340738374971</v>
      </c>
      <c r="AJ299" s="76">
        <v>4186.442938914126</v>
      </c>
      <c r="AK299" s="76">
        <v>4307.9090012013294</v>
      </c>
      <c r="AL299" s="76">
        <v>2926.0705167294536</v>
      </c>
      <c r="AM299" s="76">
        <v>3435.5015407041897</v>
      </c>
      <c r="AN299" s="76">
        <v>3521.5442204458154</v>
      </c>
      <c r="AO299" s="76">
        <v>4766.3803486444576</v>
      </c>
      <c r="AP299" s="76">
        <v>3634.3439168877157</v>
      </c>
      <c r="AQ299" s="76">
        <v>4181.7190714325825</v>
      </c>
      <c r="AR299" s="76">
        <v>3620.4130432501752</v>
      </c>
      <c r="AS299" s="76">
        <v>3570.8304502446199</v>
      </c>
      <c r="AT299" s="76">
        <v>4736.4480359855897</v>
      </c>
      <c r="AU299" s="76">
        <v>4247.06085627838</v>
      </c>
      <c r="AV299" s="76">
        <v>2518.4176523824322</v>
      </c>
      <c r="AW299" s="76">
        <v>3187.3194158916558</v>
      </c>
      <c r="AX299" s="76">
        <v>3406.9888355681819</v>
      </c>
      <c r="AY299" s="76">
        <v>3922.5171094539173</v>
      </c>
      <c r="AZ299" s="76">
        <v>5487.4044846345369</v>
      </c>
      <c r="BA299" s="76">
        <v>4269.37711330001</v>
      </c>
      <c r="BB299" s="76">
        <v>2493.5703434210309</v>
      </c>
      <c r="BC299" s="76">
        <v>5748.6854898709398</v>
      </c>
      <c r="BD299" s="76">
        <v>3509.4270169109091</v>
      </c>
      <c r="BE299" s="76">
        <v>3593.3034264006224</v>
      </c>
      <c r="BF299" s="76">
        <v>3869.6294254862451</v>
      </c>
      <c r="BG299" s="76">
        <v>5196.1427630781509</v>
      </c>
    </row>
    <row r="300" spans="1:59" x14ac:dyDescent="0.2">
      <c r="F300" s="26" t="s">
        <v>6</v>
      </c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>
        <v>33633.600000000006</v>
      </c>
      <c r="W300" s="76">
        <v>34666.199999999997</v>
      </c>
      <c r="X300" s="76">
        <v>33185.699999999997</v>
      </c>
      <c r="Y300" s="76">
        <v>35849.600000000006</v>
      </c>
      <c r="Z300" s="76">
        <v>33851.4</v>
      </c>
      <c r="AA300" s="76">
        <v>28973.362890063261</v>
      </c>
      <c r="AB300" s="76">
        <v>30831.679028350751</v>
      </c>
      <c r="AC300" s="76">
        <v>34891.267878719722</v>
      </c>
      <c r="AD300" s="76">
        <v>30922.055097760014</v>
      </c>
      <c r="AE300" s="76">
        <v>34271.200708099561</v>
      </c>
      <c r="AF300" s="76">
        <v>27790.065188748882</v>
      </c>
      <c r="AG300" s="76">
        <v>39514.212241759356</v>
      </c>
      <c r="AH300" s="76">
        <v>34837.383422933461</v>
      </c>
      <c r="AI300" s="76">
        <v>37371.301408163978</v>
      </c>
      <c r="AJ300" s="76">
        <v>31945.661169094928</v>
      </c>
      <c r="AK300" s="76">
        <v>34476.178040205785</v>
      </c>
      <c r="AL300" s="76">
        <v>25311.556110896614</v>
      </c>
      <c r="AM300" s="76">
        <v>26738.539469992145</v>
      </c>
      <c r="AN300" s="76">
        <v>30189.862999759367</v>
      </c>
      <c r="AO300" s="76">
        <v>35273.636171101512</v>
      </c>
      <c r="AP300" s="76">
        <v>31227.58200437175</v>
      </c>
      <c r="AQ300" s="76">
        <v>31353.428751143754</v>
      </c>
      <c r="AR300" s="76">
        <v>29592.367419375532</v>
      </c>
      <c r="AS300" s="76">
        <v>30453.877504035867</v>
      </c>
      <c r="AT300" s="76">
        <v>34968.039137276071</v>
      </c>
      <c r="AU300" s="76">
        <v>35687.744414499954</v>
      </c>
      <c r="AV300" s="76">
        <v>28683.158104119993</v>
      </c>
      <c r="AW300" s="76">
        <v>32049.736557580312</v>
      </c>
      <c r="AX300" s="76">
        <v>33167.29706628561</v>
      </c>
      <c r="AY300" s="76">
        <v>36413.434341633838</v>
      </c>
      <c r="AZ300" s="76">
        <v>34776.86631976912</v>
      </c>
      <c r="BA300" s="76">
        <v>34135.047518949534</v>
      </c>
      <c r="BB300" s="76">
        <v>28049.08285623297</v>
      </c>
      <c r="BC300" s="76">
        <v>37015.150117500445</v>
      </c>
      <c r="BD300" s="76">
        <v>30837.819104788403</v>
      </c>
      <c r="BE300" s="76">
        <v>29568.073857192885</v>
      </c>
      <c r="BF300" s="76">
        <v>28178.796807255243</v>
      </c>
      <c r="BG300" s="76">
        <v>35625.649372757893</v>
      </c>
    </row>
    <row r="301" spans="1:59" x14ac:dyDescent="0.2">
      <c r="F301" s="27" t="s">
        <v>10</v>
      </c>
      <c r="G301" s="75">
        <f>SUM(G298:G300)</f>
        <v>0</v>
      </c>
      <c r="H301" s="75">
        <f t="shared" ref="H301" si="1476">SUM(H298:H300)</f>
        <v>0</v>
      </c>
      <c r="I301" s="75">
        <f t="shared" ref="I301" si="1477">SUM(I298:I300)</f>
        <v>0</v>
      </c>
      <c r="J301" s="75">
        <f t="shared" ref="J301" si="1478">SUM(J298:J300)</f>
        <v>0</v>
      </c>
      <c r="K301" s="75">
        <f t="shared" ref="K301" si="1479">SUM(K298:K300)</f>
        <v>0</v>
      </c>
      <c r="L301" s="75">
        <f t="shared" ref="L301" si="1480">SUM(L298:L300)</f>
        <v>0</v>
      </c>
      <c r="M301" s="75">
        <f t="shared" ref="M301" si="1481">SUM(M298:M300)</f>
        <v>0</v>
      </c>
      <c r="N301" s="75">
        <f t="shared" ref="N301" si="1482">SUM(N298:N300)</f>
        <v>0</v>
      </c>
      <c r="O301" s="75">
        <f t="shared" ref="O301" si="1483">SUM(O298:O300)</f>
        <v>0</v>
      </c>
      <c r="P301" s="75">
        <f t="shared" ref="P301" si="1484">SUM(P298:P300)</f>
        <v>0</v>
      </c>
      <c r="Q301" s="75">
        <f t="shared" ref="Q301" si="1485">SUM(Q298:Q300)</f>
        <v>0</v>
      </c>
      <c r="R301" s="75">
        <f t="shared" ref="R301" si="1486">SUM(R298:R300)</f>
        <v>0</v>
      </c>
      <c r="S301" s="75">
        <f t="shared" ref="S301" si="1487">SUM(S298:S300)</f>
        <v>0</v>
      </c>
      <c r="T301" s="75">
        <f t="shared" ref="T301" si="1488">SUM(T298:T300)</f>
        <v>0</v>
      </c>
      <c r="U301" s="75">
        <f t="shared" ref="U301" si="1489">SUM(U298:U300)</f>
        <v>0</v>
      </c>
      <c r="V301" s="75">
        <f t="shared" ref="V301" si="1490">SUM(V298:V300)</f>
        <v>273023.10000000009</v>
      </c>
      <c r="W301" s="75">
        <f t="shared" ref="W301" si="1491">SUM(W298:W300)</f>
        <v>277033.10000000009</v>
      </c>
      <c r="X301" s="75">
        <f t="shared" ref="X301" si="1492">SUM(X298:X300)</f>
        <v>272131.5</v>
      </c>
      <c r="Y301" s="75">
        <f t="shared" ref="Y301" si="1493">SUM(Y298:Y300)</f>
        <v>268251.80000000005</v>
      </c>
      <c r="Z301" s="75">
        <f t="shared" ref="Z301" si="1494">SUM(Z298:Z300)</f>
        <v>272955.60000000009</v>
      </c>
      <c r="AA301" s="75">
        <f t="shared" ref="AA301" si="1495">SUM(AA298:AA300)</f>
        <v>284526.89453253068</v>
      </c>
      <c r="AB301" s="75">
        <f t="shared" ref="AB301" si="1496">SUM(AB298:AB300)</f>
        <v>255388.72751475492</v>
      </c>
      <c r="AC301" s="75">
        <f t="shared" ref="AC301" si="1497">SUM(AC298:AC300)</f>
        <v>287297.66970047215</v>
      </c>
      <c r="AD301" s="75">
        <f t="shared" ref="AD301" si="1498">SUM(AD298:AD300)</f>
        <v>247121.07449697366</v>
      </c>
      <c r="AE301" s="75">
        <f t="shared" ref="AE301" si="1499">SUM(AE298:AE300)</f>
        <v>308626.18431502522</v>
      </c>
      <c r="AF301" s="75">
        <f t="shared" ref="AF301" si="1500">SUM(AF298:AF300)</f>
        <v>278312.11731937731</v>
      </c>
      <c r="AG301" s="75">
        <f t="shared" ref="AG301" si="1501">SUM(AG298:AG300)</f>
        <v>332326.68575492362</v>
      </c>
      <c r="AH301" s="75">
        <f t="shared" ref="AH301" si="1502">SUM(AH298:AH300)</f>
        <v>314032.92792094371</v>
      </c>
      <c r="AI301" s="75">
        <f t="shared" ref="AI301" si="1503">SUM(AI298:AI300)</f>
        <v>318497.13542406861</v>
      </c>
      <c r="AJ301" s="75">
        <f t="shared" ref="AJ301" si="1504">SUM(AJ298:AJ300)</f>
        <v>282421.54911497084</v>
      </c>
      <c r="AK301" s="75">
        <f t="shared" ref="AK301" si="1505">SUM(AK298:AK300)</f>
        <v>293975.80091745144</v>
      </c>
      <c r="AL301" s="75">
        <f t="shared" ref="AL301" si="1506">SUM(AL298:AL300)</f>
        <v>206876.3820769375</v>
      </c>
      <c r="AM301" s="75">
        <f t="shared" ref="AM301" si="1507">SUM(AM298:AM300)</f>
        <v>246029.80861022492</v>
      </c>
      <c r="AN301" s="75">
        <f t="shared" ref="AN301" si="1508">SUM(AN298:AN300)</f>
        <v>266146.73158642405</v>
      </c>
      <c r="AO301" s="75">
        <f t="shared" ref="AO301" si="1509">SUM(AO298:AO300)</f>
        <v>313083.85475435201</v>
      </c>
      <c r="AP301" s="75">
        <f t="shared" ref="AP301" si="1510">SUM(AP298:AP300)</f>
        <v>282783.46904893813</v>
      </c>
      <c r="AQ301" s="75">
        <f t="shared" ref="AQ301" si="1511">SUM(AQ298:AQ300)</f>
        <v>266498.35458092653</v>
      </c>
      <c r="AR301" s="75">
        <f t="shared" ref="AR301" si="1512">SUM(AR298:AR300)</f>
        <v>282540.98665182781</v>
      </c>
      <c r="AS301" s="75">
        <f t="shared" ref="AS301" si="1513">SUM(AS298:AS300)</f>
        <v>291648.60166031355</v>
      </c>
      <c r="AT301" s="75">
        <f t="shared" ref="AT301" si="1514">SUM(AT298:AT300)</f>
        <v>300761.09815078496</v>
      </c>
      <c r="AU301" s="75">
        <f t="shared" ref="AU301" si="1515">SUM(AU298:AU300)</f>
        <v>329274.38164801709</v>
      </c>
      <c r="AV301" s="75">
        <f t="shared" ref="AV301" si="1516">SUM(AV298:AV300)</f>
        <v>260761.79971207169</v>
      </c>
      <c r="AW301" s="75">
        <f t="shared" ref="AW301" si="1517">SUM(AW298:AW300)</f>
        <v>286055.71242571063</v>
      </c>
      <c r="AX301" s="75">
        <f t="shared" ref="AX301" si="1518">SUM(AX298:AX300)</f>
        <v>294798.62991903507</v>
      </c>
      <c r="AY301" s="75">
        <f t="shared" ref="AY301" si="1519">SUM(AY298:AY300)</f>
        <v>323798.63106782024</v>
      </c>
      <c r="AZ301" s="75">
        <f t="shared" ref="AZ301" si="1520">SUM(AZ298:AZ300)</f>
        <v>316545.15373500966</v>
      </c>
      <c r="BA301" s="75">
        <f t="shared" ref="BA301" si="1521">SUM(BA298:BA300)</f>
        <v>313524.77572534926</v>
      </c>
      <c r="BB301" s="75">
        <f t="shared" ref="BB301" si="1522">SUM(BB298:BB300)</f>
        <v>258088.23086593015</v>
      </c>
      <c r="BC301" s="75">
        <f t="shared" ref="BC301" si="1523">SUM(BC298:BC300)</f>
        <v>332498.12920849462</v>
      </c>
      <c r="BD301" s="75">
        <f t="shared" ref="BD301" si="1524">SUM(BD298:BD300)</f>
        <v>289215.99094315741</v>
      </c>
      <c r="BE301" s="75">
        <f t="shared" ref="BE301" si="1525">SUM(BE298:BE300)</f>
        <v>264337.45347251929</v>
      </c>
      <c r="BF301" s="75">
        <f t="shared" ref="BF301" si="1526">SUM(BF298:BF300)</f>
        <v>281997.37578532117</v>
      </c>
      <c r="BG301" s="75">
        <f t="shared" ref="BG301" si="1527">SUM(BG298:BG300)</f>
        <v>330214.23151218652</v>
      </c>
    </row>
    <row r="302" spans="1:59" x14ac:dyDescent="0.2">
      <c r="D302" s="11" t="s">
        <v>13</v>
      </c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>
        <v>371794.9</v>
      </c>
      <c r="W302" s="76">
        <v>367336.9</v>
      </c>
      <c r="X302" s="76">
        <v>368721.40000000008</v>
      </c>
      <c r="Y302" s="76">
        <v>329173.2</v>
      </c>
      <c r="Z302" s="76">
        <v>339600.20000000007</v>
      </c>
      <c r="AA302" s="76">
        <v>315249.05261151138</v>
      </c>
      <c r="AB302" s="76">
        <v>253893.97416804801</v>
      </c>
      <c r="AC302" s="76">
        <v>309874.84485823876</v>
      </c>
      <c r="AD302" s="76">
        <v>265392.66864516179</v>
      </c>
      <c r="AE302" s="76">
        <v>303878.72796464863</v>
      </c>
      <c r="AF302" s="76">
        <v>313726.68099903187</v>
      </c>
      <c r="AG302" s="76">
        <v>327897.57143036101</v>
      </c>
      <c r="AH302" s="76">
        <v>343958.89307004429</v>
      </c>
      <c r="AI302" s="76">
        <v>328817.88276750292</v>
      </c>
      <c r="AJ302" s="76">
        <v>276050.32196319703</v>
      </c>
      <c r="AK302" s="76">
        <v>275622.70407193364</v>
      </c>
      <c r="AL302" s="76">
        <v>248846.93383732298</v>
      </c>
      <c r="AM302" s="76">
        <v>278792.46221478761</v>
      </c>
      <c r="AN302" s="76">
        <v>305918.61414898734</v>
      </c>
      <c r="AO302" s="76">
        <v>312900.32678510377</v>
      </c>
      <c r="AP302" s="76">
        <v>283166.29130417627</v>
      </c>
      <c r="AQ302" s="76">
        <v>273152.86464738159</v>
      </c>
      <c r="AR302" s="76">
        <v>294244.80277003261</v>
      </c>
      <c r="AS302" s="76">
        <v>318235.09835747408</v>
      </c>
      <c r="AT302" s="76">
        <v>309031.92394915619</v>
      </c>
      <c r="AU302" s="76">
        <v>313524.61730557593</v>
      </c>
      <c r="AV302" s="76">
        <v>262667.95744773035</v>
      </c>
      <c r="AW302" s="76">
        <v>295105.7302099248</v>
      </c>
      <c r="AX302" s="76">
        <v>337591.83125264681</v>
      </c>
      <c r="AY302" s="76">
        <v>341676.82748892781</v>
      </c>
      <c r="AZ302" s="76">
        <v>328416.56042604044</v>
      </c>
      <c r="BA302" s="76">
        <v>330645.26513045747</v>
      </c>
      <c r="BB302" s="76">
        <v>319558.83521122509</v>
      </c>
      <c r="BC302" s="76">
        <v>332842.0428950779</v>
      </c>
      <c r="BD302" s="76">
        <v>317965.00647897733</v>
      </c>
      <c r="BE302" s="76">
        <v>292009.55971407995</v>
      </c>
      <c r="BF302" s="76">
        <v>320864.41979099018</v>
      </c>
      <c r="BG302" s="76">
        <v>350350.01818942383</v>
      </c>
    </row>
    <row r="303" spans="1:59" x14ac:dyDescent="0.2"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 s="78"/>
      <c r="AW303"/>
      <c r="AX303"/>
      <c r="AY303"/>
      <c r="AZ303"/>
      <c r="BA303"/>
      <c r="BB303"/>
      <c r="BC303"/>
      <c r="BD303"/>
      <c r="BE303"/>
      <c r="BF303"/>
      <c r="BG303"/>
    </row>
    <row r="304" spans="1:59" x14ac:dyDescent="0.2">
      <c r="F304" s="31" t="s">
        <v>51</v>
      </c>
      <c r="G304" s="77">
        <f>SUM(G292+G296+G297+G301+G302)</f>
        <v>0</v>
      </c>
      <c r="H304" s="77">
        <f>SUM(H292+H296+H297+H301+H302)</f>
        <v>0</v>
      </c>
      <c r="I304" s="77">
        <f t="shared" ref="I304:BG304" si="1528">SUM(I292+I296+I297+I301+I302)</f>
        <v>0</v>
      </c>
      <c r="J304" s="77">
        <f t="shared" si="1528"/>
        <v>0</v>
      </c>
      <c r="K304" s="77">
        <f t="shared" si="1528"/>
        <v>0</v>
      </c>
      <c r="L304" s="77">
        <f t="shared" si="1528"/>
        <v>0</v>
      </c>
      <c r="M304" s="77">
        <f t="shared" si="1528"/>
        <v>0</v>
      </c>
      <c r="N304" s="77">
        <f t="shared" si="1528"/>
        <v>0</v>
      </c>
      <c r="O304" s="77">
        <f t="shared" si="1528"/>
        <v>0</v>
      </c>
      <c r="P304" s="77">
        <f t="shared" si="1528"/>
        <v>0</v>
      </c>
      <c r="Q304" s="77">
        <f t="shared" si="1528"/>
        <v>0</v>
      </c>
      <c r="R304" s="77">
        <f t="shared" si="1528"/>
        <v>0</v>
      </c>
      <c r="S304" s="77">
        <f t="shared" si="1528"/>
        <v>0</v>
      </c>
      <c r="T304" s="77">
        <f t="shared" si="1528"/>
        <v>0</v>
      </c>
      <c r="U304" s="77">
        <f t="shared" si="1528"/>
        <v>0</v>
      </c>
      <c r="V304" s="77">
        <f t="shared" si="1528"/>
        <v>1516924.0349364793</v>
      </c>
      <c r="W304" s="77">
        <f t="shared" si="1528"/>
        <v>1528909.9672997152</v>
      </c>
      <c r="X304" s="77">
        <f t="shared" si="1528"/>
        <v>1615994.8996629505</v>
      </c>
      <c r="Y304" s="77">
        <f t="shared" si="1528"/>
        <v>1566789.8520261862</v>
      </c>
      <c r="Z304" s="77">
        <f t="shared" si="1528"/>
        <v>1588030.5843894216</v>
      </c>
      <c r="AA304" s="77">
        <f t="shared" si="1528"/>
        <v>1408845.6415443679</v>
      </c>
      <c r="AB304" s="77">
        <f t="shared" si="1528"/>
        <v>1303096.7438264808</v>
      </c>
      <c r="AC304" s="77">
        <f t="shared" si="1528"/>
        <v>1398100.8256080898</v>
      </c>
      <c r="AD304" s="77">
        <f t="shared" si="1528"/>
        <v>1301473.8259129543</v>
      </c>
      <c r="AE304" s="77">
        <f t="shared" si="1528"/>
        <v>1461174.1360827019</v>
      </c>
      <c r="AF304" s="77">
        <f t="shared" si="1528"/>
        <v>1371913.902807992</v>
      </c>
      <c r="AG304" s="77">
        <f t="shared" si="1528"/>
        <v>1537609.711203353</v>
      </c>
      <c r="AH304" s="77">
        <f t="shared" si="1528"/>
        <v>1468114.0052271441</v>
      </c>
      <c r="AI304" s="77">
        <f t="shared" si="1528"/>
        <v>1502715.0971963569</v>
      </c>
      <c r="AJ304" s="77">
        <f t="shared" si="1528"/>
        <v>1344866.524753517</v>
      </c>
      <c r="AK304" s="77">
        <f t="shared" si="1528"/>
        <v>1369704.7959674592</v>
      </c>
      <c r="AL304" s="77">
        <f t="shared" si="1528"/>
        <v>1127905.788472885</v>
      </c>
      <c r="AM304" s="77">
        <f t="shared" si="1528"/>
        <v>1299346.5157107431</v>
      </c>
      <c r="AN304" s="77">
        <f t="shared" si="1528"/>
        <v>1347990.5658501424</v>
      </c>
      <c r="AO304" s="77">
        <f t="shared" si="1528"/>
        <v>1457151.4871186949</v>
      </c>
      <c r="AP304" s="77">
        <f t="shared" si="1528"/>
        <v>1380437.9735979352</v>
      </c>
      <c r="AQ304" s="77">
        <f t="shared" si="1528"/>
        <v>1360583.5513757705</v>
      </c>
      <c r="AR304" s="77">
        <f t="shared" si="1528"/>
        <v>1375707.1164658321</v>
      </c>
      <c r="AS304" s="77">
        <f t="shared" si="1528"/>
        <v>1430293.4908130909</v>
      </c>
      <c r="AT304" s="77">
        <f t="shared" si="1528"/>
        <v>1416048.4626991202</v>
      </c>
      <c r="AU304" s="77">
        <f t="shared" si="1528"/>
        <v>1467375.0679301973</v>
      </c>
      <c r="AV304" s="77">
        <f t="shared" si="1528"/>
        <v>1251471.2924678414</v>
      </c>
      <c r="AW304" s="77">
        <f t="shared" si="1528"/>
        <v>1393700.3227425329</v>
      </c>
      <c r="AX304" s="77">
        <f t="shared" si="1528"/>
        <v>1456902.454594739</v>
      </c>
      <c r="AY304" s="77">
        <f t="shared" si="1528"/>
        <v>1527406.4962491335</v>
      </c>
      <c r="AZ304" s="77">
        <f t="shared" si="1528"/>
        <v>1472918.6079800702</v>
      </c>
      <c r="BA304" s="77">
        <f t="shared" si="1528"/>
        <v>1454112.4607552423</v>
      </c>
      <c r="BB304" s="77">
        <f t="shared" si="1528"/>
        <v>1261203.0507079542</v>
      </c>
      <c r="BC304" s="77">
        <f t="shared" si="1528"/>
        <v>1510710.7453959421</v>
      </c>
      <c r="BD304" s="77">
        <f t="shared" si="1528"/>
        <v>1315200.920649945</v>
      </c>
      <c r="BE304" s="77">
        <f t="shared" si="1528"/>
        <v>1269207.0036785295</v>
      </c>
      <c r="BF304" s="77">
        <f t="shared" si="1528"/>
        <v>1400440.403895366</v>
      </c>
      <c r="BG304" s="77">
        <f t="shared" si="1528"/>
        <v>1532890.5389213436</v>
      </c>
    </row>
    <row r="305" spans="6:59" hidden="1" x14ac:dyDescent="0.2"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</row>
    <row r="306" spans="6:59" hidden="1" x14ac:dyDescent="0.2">
      <c r="F306" s="67" t="s">
        <v>52</v>
      </c>
      <c r="G306" s="108">
        <f>G290-G304</f>
        <v>0</v>
      </c>
      <c r="H306" s="108">
        <f t="shared" ref="H306:BG306" si="1529">H290-H304</f>
        <v>0</v>
      </c>
      <c r="I306" s="108">
        <f t="shared" si="1529"/>
        <v>0</v>
      </c>
      <c r="J306" s="108">
        <f t="shared" si="1529"/>
        <v>0</v>
      </c>
      <c r="K306" s="108">
        <f t="shared" si="1529"/>
        <v>0</v>
      </c>
      <c r="L306" s="108">
        <f t="shared" si="1529"/>
        <v>0</v>
      </c>
      <c r="M306" s="108">
        <f t="shared" si="1529"/>
        <v>0</v>
      </c>
      <c r="N306" s="108">
        <f t="shared" si="1529"/>
        <v>0</v>
      </c>
      <c r="O306" s="108">
        <f t="shared" si="1529"/>
        <v>0</v>
      </c>
      <c r="P306" s="108">
        <f t="shared" si="1529"/>
        <v>0</v>
      </c>
      <c r="Q306" s="108">
        <f t="shared" si="1529"/>
        <v>0</v>
      </c>
      <c r="R306" s="108">
        <f t="shared" si="1529"/>
        <v>0</v>
      </c>
      <c r="S306" s="108">
        <f t="shared" si="1529"/>
        <v>0</v>
      </c>
      <c r="T306" s="108">
        <f t="shared" si="1529"/>
        <v>0</v>
      </c>
      <c r="U306" s="108">
        <f t="shared" si="1529"/>
        <v>0</v>
      </c>
      <c r="V306" s="108">
        <f t="shared" si="1529"/>
        <v>-72120.534936479293</v>
      </c>
      <c r="W306" s="108">
        <f t="shared" si="1529"/>
        <v>-72649.267299714964</v>
      </c>
      <c r="X306" s="108">
        <f t="shared" si="1529"/>
        <v>-72571.299662950682</v>
      </c>
      <c r="Y306" s="108">
        <f t="shared" si="1529"/>
        <v>-78142.252026186092</v>
      </c>
      <c r="Z306" s="108">
        <f t="shared" si="1529"/>
        <v>-77829.284389421809</v>
      </c>
      <c r="AA306" s="108">
        <f t="shared" si="1529"/>
        <v>-63587.817543090554</v>
      </c>
      <c r="AB306" s="108">
        <f t="shared" si="1529"/>
        <v>-59042.080502211582</v>
      </c>
      <c r="AC306" s="108">
        <f t="shared" si="1529"/>
        <v>-64321.717745505972</v>
      </c>
      <c r="AD306" s="108">
        <f t="shared" si="1529"/>
        <v>-66474.297940350836</v>
      </c>
      <c r="AE306" s="108">
        <f t="shared" si="1529"/>
        <v>-69273.310297861695</v>
      </c>
      <c r="AF306" s="108">
        <f t="shared" si="1529"/>
        <v>-66917.794115383644</v>
      </c>
      <c r="AG306" s="108">
        <f t="shared" si="1529"/>
        <v>-73803.148266481003</v>
      </c>
      <c r="AH306" s="108">
        <f t="shared" si="1529"/>
        <v>-69115.81552734226</v>
      </c>
      <c r="AI306" s="108">
        <f t="shared" si="1529"/>
        <v>-71392.872358057648</v>
      </c>
      <c r="AJ306" s="108">
        <f t="shared" si="1529"/>
        <v>-64013.931195057463</v>
      </c>
      <c r="AK306" s="108">
        <f t="shared" si="1529"/>
        <v>-66817.24802035233</v>
      </c>
      <c r="AL306" s="108">
        <f t="shared" si="1529"/>
        <v>-69974.916334251873</v>
      </c>
      <c r="AM306" s="108">
        <f t="shared" si="1529"/>
        <v>-77665.889620464062</v>
      </c>
      <c r="AN306" s="108">
        <f t="shared" si="1529"/>
        <v>-78243.072449119994</v>
      </c>
      <c r="AO306" s="108">
        <f t="shared" si="1529"/>
        <v>-77830.453907570569</v>
      </c>
      <c r="AP306" s="108">
        <f t="shared" si="1529"/>
        <v>-78338.343847578159</v>
      </c>
      <c r="AQ306" s="108">
        <f t="shared" si="1529"/>
        <v>-79141.70654067467</v>
      </c>
      <c r="AR306" s="108">
        <f t="shared" si="1529"/>
        <v>-77057.499947726727</v>
      </c>
      <c r="AS306" s="108">
        <f t="shared" si="1529"/>
        <v>-81232.323900097748</v>
      </c>
      <c r="AT306" s="108">
        <f t="shared" si="1529"/>
        <v>-83522.737336104503</v>
      </c>
      <c r="AU306" s="108">
        <f t="shared" si="1529"/>
        <v>-82588.365993334912</v>
      </c>
      <c r="AV306" s="108">
        <f t="shared" si="1529"/>
        <v>-81153.567687404342</v>
      </c>
      <c r="AW306" s="108">
        <f t="shared" si="1529"/>
        <v>-81335.629664128879</v>
      </c>
      <c r="AX306" s="108">
        <f t="shared" si="1529"/>
        <v>-79813.191099853488</v>
      </c>
      <c r="AY306" s="108">
        <f t="shared" si="1529"/>
        <v>-86651.541970332386</v>
      </c>
      <c r="AZ306" s="108">
        <f t="shared" si="1529"/>
        <v>-74876.653589102672</v>
      </c>
      <c r="BA306" s="108">
        <f t="shared" si="1529"/>
        <v>-82175.673688275041</v>
      </c>
      <c r="BB306" s="108">
        <f t="shared" si="1529"/>
        <v>-78766.759278803598</v>
      </c>
      <c r="BC306" s="108">
        <f t="shared" si="1529"/>
        <v>-82767.848371181171</v>
      </c>
      <c r="BD306" s="108">
        <f t="shared" si="1529"/>
        <v>-81397.958527432522</v>
      </c>
      <c r="BE306" s="108">
        <f t="shared" si="1529"/>
        <v>-82411.010282648262</v>
      </c>
      <c r="BF306" s="108">
        <f t="shared" si="1529"/>
        <v>-83166.092116715387</v>
      </c>
      <c r="BG306" s="108">
        <f t="shared" si="1529"/>
        <v>-80369.930502395611</v>
      </c>
    </row>
  </sheetData>
  <pageMargins left="0.75" right="0.75" top="1" bottom="1" header="0.5" footer="0.5"/>
  <pageSetup orientation="portrait" r:id="rId1"/>
  <headerFooter alignWithMargins="0"/>
  <ignoredErrors>
    <ignoredError sqref="G12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FA4CA-902A-4B02-9F66-8B268F9864D6}">
  <dimension ref="B1:B111"/>
  <sheetViews>
    <sheetView showGridLines="0" workbookViewId="0"/>
  </sheetViews>
  <sheetFormatPr defaultRowHeight="12.75" outlineLevelRow="2" x14ac:dyDescent="0.2"/>
  <sheetData>
    <row r="1" spans="2:2" ht="20.25" x14ac:dyDescent="0.35">
      <c r="B1" s="68" t="s">
        <v>59</v>
      </c>
    </row>
    <row r="2" spans="2:2" outlineLevel="1" x14ac:dyDescent="0.2"/>
    <row r="3" spans="2:2" outlineLevel="1" x14ac:dyDescent="0.2"/>
    <row r="4" spans="2:2" outlineLevel="1" x14ac:dyDescent="0.2"/>
    <row r="5" spans="2:2" outlineLevel="1" x14ac:dyDescent="0.2"/>
    <row r="6" spans="2:2" outlineLevel="1" x14ac:dyDescent="0.2"/>
    <row r="7" spans="2:2" outlineLevel="1" x14ac:dyDescent="0.2"/>
    <row r="8" spans="2:2" outlineLevel="1" x14ac:dyDescent="0.2"/>
    <row r="9" spans="2:2" outlineLevel="1" x14ac:dyDescent="0.2"/>
    <row r="10" spans="2:2" outlineLevel="1" x14ac:dyDescent="0.2"/>
    <row r="11" spans="2:2" outlineLevel="1" x14ac:dyDescent="0.2"/>
    <row r="12" spans="2:2" outlineLevel="1" x14ac:dyDescent="0.2"/>
    <row r="13" spans="2:2" outlineLevel="1" x14ac:dyDescent="0.2"/>
    <row r="14" spans="2:2" outlineLevel="1" x14ac:dyDescent="0.2"/>
    <row r="15" spans="2:2" outlineLevel="1" x14ac:dyDescent="0.2"/>
    <row r="16" spans="2:2" outlineLevel="1" x14ac:dyDescent="0.2"/>
    <row r="17" outlineLevel="1" x14ac:dyDescent="0.2"/>
    <row r="18" outlineLevel="1" x14ac:dyDescent="0.2"/>
    <row r="19" outlineLevel="1" x14ac:dyDescent="0.2"/>
    <row r="20" outlineLevel="1" x14ac:dyDescent="0.2"/>
    <row r="21" outlineLevel="1" x14ac:dyDescent="0.2"/>
    <row r="22" outlineLevel="1" x14ac:dyDescent="0.2"/>
    <row r="23" outlineLevel="1" x14ac:dyDescent="0.2"/>
    <row r="24" outlineLevel="1" x14ac:dyDescent="0.2"/>
    <row r="25" outlineLevel="1" x14ac:dyDescent="0.2"/>
    <row r="26" outlineLevel="1" x14ac:dyDescent="0.2"/>
    <row r="27" outlineLevel="1" x14ac:dyDescent="0.2"/>
    <row r="28" outlineLevel="1" x14ac:dyDescent="0.2"/>
    <row r="29" outlineLevel="1" x14ac:dyDescent="0.2"/>
    <row r="30" outlineLevel="1" x14ac:dyDescent="0.2"/>
    <row r="31" outlineLevel="1" x14ac:dyDescent="0.2"/>
    <row r="32" outlineLevel="1" x14ac:dyDescent="0.2"/>
    <row r="33" spans="2:2" outlineLevel="1" x14ac:dyDescent="0.2"/>
    <row r="34" spans="2:2" outlineLevel="1" x14ac:dyDescent="0.2"/>
    <row r="35" spans="2:2" outlineLevel="1" x14ac:dyDescent="0.2"/>
    <row r="36" spans="2:2" outlineLevel="1" x14ac:dyDescent="0.2"/>
    <row r="37" spans="2:2" outlineLevel="1" x14ac:dyDescent="0.2"/>
    <row r="38" spans="2:2" ht="20.25" x14ac:dyDescent="0.35">
      <c r="B38" s="68" t="s">
        <v>56</v>
      </c>
    </row>
    <row r="39" spans="2:2" outlineLevel="2" x14ac:dyDescent="0.2"/>
    <row r="40" spans="2:2" outlineLevel="2" x14ac:dyDescent="0.2"/>
    <row r="41" spans="2:2" outlineLevel="2" x14ac:dyDescent="0.2"/>
    <row r="42" spans="2:2" outlineLevel="2" x14ac:dyDescent="0.2"/>
    <row r="43" spans="2:2" outlineLevel="2" x14ac:dyDescent="0.2"/>
    <row r="44" spans="2:2" outlineLevel="2" x14ac:dyDescent="0.2"/>
    <row r="45" spans="2:2" outlineLevel="2" x14ac:dyDescent="0.2"/>
    <row r="46" spans="2:2" outlineLevel="2" x14ac:dyDescent="0.2"/>
    <row r="47" spans="2:2" outlineLevel="2" x14ac:dyDescent="0.2"/>
    <row r="48" spans="2:2" outlineLevel="2" x14ac:dyDescent="0.2"/>
    <row r="49" outlineLevel="2" x14ac:dyDescent="0.2"/>
    <row r="50" outlineLevel="2" x14ac:dyDescent="0.2"/>
    <row r="51" outlineLevel="2" x14ac:dyDescent="0.2"/>
    <row r="52" outlineLevel="2" x14ac:dyDescent="0.2"/>
    <row r="53" outlineLevel="2" x14ac:dyDescent="0.2"/>
    <row r="54" outlineLevel="2" x14ac:dyDescent="0.2"/>
    <row r="55" outlineLevel="2" x14ac:dyDescent="0.2"/>
    <row r="56" outlineLevel="2" x14ac:dyDescent="0.2"/>
    <row r="57" outlineLevel="2" x14ac:dyDescent="0.2"/>
    <row r="58" outlineLevel="2" x14ac:dyDescent="0.2"/>
    <row r="59" outlineLevel="2" x14ac:dyDescent="0.2"/>
    <row r="60" outlineLevel="2" x14ac:dyDescent="0.2"/>
    <row r="61" outlineLevel="2" x14ac:dyDescent="0.2"/>
    <row r="62" outlineLevel="2" x14ac:dyDescent="0.2"/>
    <row r="63" outlineLevel="2" x14ac:dyDescent="0.2"/>
    <row r="64" outlineLevel="2" x14ac:dyDescent="0.2"/>
    <row r="65" spans="2:2" outlineLevel="2" x14ac:dyDescent="0.2"/>
    <row r="66" spans="2:2" outlineLevel="2" x14ac:dyDescent="0.2"/>
    <row r="67" spans="2:2" outlineLevel="2" x14ac:dyDescent="0.2"/>
    <row r="68" spans="2:2" outlineLevel="2" x14ac:dyDescent="0.2"/>
    <row r="69" spans="2:2" outlineLevel="2" x14ac:dyDescent="0.2"/>
    <row r="70" spans="2:2" outlineLevel="2" x14ac:dyDescent="0.2"/>
    <row r="71" spans="2:2" outlineLevel="2" x14ac:dyDescent="0.2"/>
    <row r="72" spans="2:2" outlineLevel="2" x14ac:dyDescent="0.2"/>
    <row r="73" spans="2:2" outlineLevel="2" x14ac:dyDescent="0.2"/>
    <row r="74" spans="2:2" outlineLevel="2" x14ac:dyDescent="0.2"/>
    <row r="75" spans="2:2" outlineLevel="2" x14ac:dyDescent="0.2"/>
    <row r="76" spans="2:2" ht="20.25" x14ac:dyDescent="0.35">
      <c r="B76" s="68" t="s">
        <v>60</v>
      </c>
    </row>
    <row r="77" spans="2:2" outlineLevel="2" x14ac:dyDescent="0.2"/>
    <row r="78" spans="2:2" outlineLevel="2" x14ac:dyDescent="0.2"/>
    <row r="79" spans="2:2" outlineLevel="2" x14ac:dyDescent="0.2"/>
    <row r="80" spans="2:2" outlineLevel="2" x14ac:dyDescent="0.2"/>
    <row r="81" outlineLevel="2" x14ac:dyDescent="0.2"/>
    <row r="82" outlineLevel="2" x14ac:dyDescent="0.2"/>
    <row r="83" outlineLevel="2" x14ac:dyDescent="0.2"/>
    <row r="84" outlineLevel="2" x14ac:dyDescent="0.2"/>
    <row r="85" outlineLevel="2" x14ac:dyDescent="0.2"/>
    <row r="86" outlineLevel="2" x14ac:dyDescent="0.2"/>
    <row r="87" outlineLevel="2" x14ac:dyDescent="0.2"/>
    <row r="88" outlineLevel="2" x14ac:dyDescent="0.2"/>
    <row r="89" outlineLevel="2" x14ac:dyDescent="0.2"/>
    <row r="90" outlineLevel="2" x14ac:dyDescent="0.2"/>
    <row r="91" outlineLevel="2" x14ac:dyDescent="0.2"/>
    <row r="92" outlineLevel="2" x14ac:dyDescent="0.2"/>
    <row r="93" outlineLevel="2" x14ac:dyDescent="0.2"/>
    <row r="94" outlineLevel="2" x14ac:dyDescent="0.2"/>
    <row r="95" outlineLevel="2" x14ac:dyDescent="0.2"/>
    <row r="96" outlineLevel="2" x14ac:dyDescent="0.2"/>
    <row r="97" outlineLevel="2" x14ac:dyDescent="0.2"/>
    <row r="98" outlineLevel="2" x14ac:dyDescent="0.2"/>
    <row r="99" outlineLevel="2" x14ac:dyDescent="0.2"/>
    <row r="100" outlineLevel="2" x14ac:dyDescent="0.2"/>
    <row r="101" outlineLevel="2" x14ac:dyDescent="0.2"/>
    <row r="102" outlineLevel="2" x14ac:dyDescent="0.2"/>
    <row r="103" outlineLevel="2" x14ac:dyDescent="0.2"/>
    <row r="104" outlineLevel="2" x14ac:dyDescent="0.2"/>
    <row r="105" outlineLevel="2" x14ac:dyDescent="0.2"/>
    <row r="106" outlineLevel="2" x14ac:dyDescent="0.2"/>
    <row r="107" outlineLevel="2" x14ac:dyDescent="0.2"/>
    <row r="108" outlineLevel="2" x14ac:dyDescent="0.2"/>
    <row r="109" outlineLevel="2" x14ac:dyDescent="0.2"/>
    <row r="110" outlineLevel="2" x14ac:dyDescent="0.2"/>
    <row r="111" outlineLevel="2" x14ac:dyDescent="0.2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AA7BED8BE1B4D9EB044D63F3AD51E" ma:contentTypeVersion="15" ma:contentTypeDescription="Create a new document." ma:contentTypeScope="" ma:versionID="b773e9e21d244f41fcafe541c3b56518">
  <xsd:schema xmlns:xsd="http://www.w3.org/2001/XMLSchema" xmlns:xs="http://www.w3.org/2001/XMLSchema" xmlns:p="http://schemas.microsoft.com/office/2006/metadata/properties" xmlns:ns2="b699bf1c-d12e-4205-86a0-c38a1c544e01" xmlns:ns3="56bcb0fd-f087-42ab-b450-612d245fd8db" xmlns:ns4="31062a0d-ede8-4112-b4bb-00a9c1bc8e16" targetNamespace="http://schemas.microsoft.com/office/2006/metadata/properties" ma:root="true" ma:fieldsID="9f8fa99d4bd2670b304d87fea65d0779" ns2:_="" ns3:_="" ns4:_="">
    <xsd:import namespace="b699bf1c-d12e-4205-86a0-c38a1c544e01"/>
    <xsd:import namespace="56bcb0fd-f087-42ab-b450-612d245fd8db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9bf1c-d12e-4205-86a0-c38a1c544e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cb0fd-f087-42ab-b450-612d245fd8d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7d68a51-5ef0-46b7-9506-86bca03e2163}" ma:internalName="TaxCatchAll" ma:showField="CatchAllData" ma:web="56bcb0fd-f087-42ab-b450-612d245fd8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699bf1c-d12e-4205-86a0-c38a1c544e01">
      <Terms xmlns="http://schemas.microsoft.com/office/infopath/2007/PartnerControls"/>
    </lcf76f155ced4ddcb4097134ff3c332f>
    <TaxCatchAll xmlns="31062a0d-ede8-4112-b4bb-00a9c1bc8e1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0A2C55-5B49-460B-B983-32A7A20CB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99bf1c-d12e-4205-86a0-c38a1c544e01"/>
    <ds:schemaRef ds:uri="56bcb0fd-f087-42ab-b450-612d245fd8db"/>
    <ds:schemaRef ds:uri="31062a0d-ede8-4112-b4bb-00a9c1bc8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4C9FAF-1C7F-47D5-B10B-AE178254EB81}">
  <ds:schemaRefs>
    <ds:schemaRef ds:uri="http://schemas.microsoft.com/office/2006/metadata/properties"/>
    <ds:schemaRef ds:uri="http://schemas.microsoft.com/office/infopath/2007/PartnerControls"/>
    <ds:schemaRef ds:uri="b699bf1c-d12e-4205-86a0-c38a1c544e01"/>
    <ds:schemaRef ds:uri="31062a0d-ede8-4112-b4bb-00a9c1bc8e16"/>
  </ds:schemaRefs>
</ds:datastoreItem>
</file>

<file path=customXml/itemProps3.xml><?xml version="1.0" encoding="utf-8"?>
<ds:datastoreItem xmlns:ds="http://schemas.openxmlformats.org/officeDocument/2006/customXml" ds:itemID="{23DBE0E8-EDEC-495E-8DE1-0EBCE5B461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Table</vt:lpstr>
      <vt:lpstr>Summary 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Prairie, James R</dc:creator>
  <cp:lastModifiedBy>Clint Stone</cp:lastModifiedBy>
  <dcterms:created xsi:type="dcterms:W3CDTF">2024-05-23T04:36:47Z</dcterms:created>
  <dcterms:modified xsi:type="dcterms:W3CDTF">2024-06-24T14:47:28Z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0x010100E5DAA7BED8BE1B4D9EB044D63F3AD51E</vt:lpwstr>
  </property>
  <property fmtid="{D5CDD505-2E9C-101B-9397-08002B2CF9AE}" pid="3" name="MediaServiceImageTags">
    <vt:lpwstr/>
  </property>
</Properties>
</file>